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315" windowHeight="12555" activeTab="0"/>
  </bookViews>
  <sheets>
    <sheet name="使い方" sheetId="1" r:id="rId1"/>
    <sheet name="3-1" sheetId="2" r:id="rId2"/>
    <sheet name="3-2" sheetId="3" r:id="rId3"/>
    <sheet name="3-3" sheetId="4" r:id="rId4"/>
    <sheet name="3-4" sheetId="5" r:id="rId5"/>
    <sheet name="3-5" sheetId="6" r:id="rId6"/>
    <sheet name="3-6" sheetId="7" r:id="rId7"/>
    <sheet name="3-7" sheetId="8" r:id="rId8"/>
    <sheet name="3-8" sheetId="9" r:id="rId9"/>
    <sheet name="3-9" sheetId="10" r:id="rId10"/>
    <sheet name="3-10" sheetId="11" r:id="rId11"/>
    <sheet name="3-11" sheetId="12" r:id="rId12"/>
    <sheet name="3-12" sheetId="13" r:id="rId13"/>
    <sheet name="3-13" sheetId="14" r:id="rId14"/>
  </sheets>
  <definedNames/>
  <calcPr fullCalcOnLoad="1"/>
</workbook>
</file>

<file path=xl/comments1.xml><?xml version="1.0" encoding="utf-8"?>
<comments xmlns="http://schemas.openxmlformats.org/spreadsheetml/2006/main">
  <authors>
    <author>kaori</author>
  </authors>
  <commentList>
    <comment ref="A5" authorId="0">
      <text>
        <r>
          <rPr>
            <b/>
            <sz val="9"/>
            <rFont val="ＭＳ Ｐゴシック"/>
            <family val="3"/>
          </rPr>
          <t>数式</t>
        </r>
      </text>
    </comment>
  </commentList>
</comments>
</file>

<file path=xl/comments10.xml><?xml version="1.0" encoding="utf-8"?>
<comments xmlns="http://schemas.openxmlformats.org/spreadsheetml/2006/main">
  <authors>
    <author>kaori</author>
  </authors>
  <commentList>
    <comment ref="B8" authorId="0">
      <text>
        <r>
          <rPr>
            <b/>
            <sz val="9"/>
            <rFont val="ＭＳ Ｐゴシック"/>
            <family val="3"/>
          </rPr>
          <t>rad=θ*π/180</t>
        </r>
      </text>
    </comment>
    <comment ref="B9" authorId="0">
      <text>
        <r>
          <rPr>
            <b/>
            <sz val="9"/>
            <rFont val="ＭＳ Ｐゴシック"/>
            <family val="3"/>
          </rPr>
          <t>Vix=Vi*cos(rad)</t>
        </r>
      </text>
    </comment>
    <comment ref="B10" authorId="0">
      <text>
        <r>
          <rPr>
            <b/>
            <sz val="9"/>
            <rFont val="ＭＳ Ｐゴシック"/>
            <family val="3"/>
          </rPr>
          <t>Viy=Vi*sin(rad)</t>
        </r>
      </text>
    </comment>
    <comment ref="B19" authorId="0">
      <text>
        <r>
          <rPr>
            <b/>
            <sz val="9"/>
            <rFont val="ＭＳ Ｐゴシック"/>
            <family val="3"/>
          </rPr>
          <t>x=Vix*t</t>
        </r>
      </text>
    </comment>
    <comment ref="C19" authorId="0">
      <text>
        <r>
          <rPr>
            <b/>
            <sz val="9"/>
            <rFont val="ＭＳ Ｐゴシック"/>
            <family val="3"/>
          </rPr>
          <t>y=Viy*t-1/2*g*t^2</t>
        </r>
      </text>
    </comment>
    <comment ref="B12" authorId="0">
      <text>
        <r>
          <rPr>
            <b/>
            <sz val="9"/>
            <rFont val="ＭＳ Ｐゴシック"/>
            <family val="3"/>
          </rPr>
          <t>Vfx^2=Vix^2-2gy より
Vfx=SQRT(Vix^2-2gy)</t>
        </r>
      </text>
    </comment>
    <comment ref="B13" authorId="0">
      <text>
        <r>
          <rPr>
            <b/>
            <sz val="9"/>
            <rFont val="ＭＳ Ｐゴシック"/>
            <family val="3"/>
          </rPr>
          <t>Vfy=-gt+Vix より
t=(Vix-Vfx)/g</t>
        </r>
      </text>
    </comment>
    <comment ref="B14" authorId="0">
      <text>
        <r>
          <rPr>
            <b/>
            <sz val="9"/>
            <rFont val="ＭＳ Ｐゴシック"/>
            <family val="3"/>
          </rPr>
          <t>t=Vix*t</t>
        </r>
      </text>
    </comment>
  </commentList>
</comments>
</file>

<file path=xl/comments11.xml><?xml version="1.0" encoding="utf-8"?>
<comments xmlns="http://schemas.openxmlformats.org/spreadsheetml/2006/main">
  <authors>
    <author>kaori</author>
  </authors>
  <commentList>
    <comment ref="C16" authorId="0">
      <text>
        <r>
          <rPr>
            <b/>
            <sz val="9"/>
            <rFont val="ＭＳ Ｐゴシック"/>
            <family val="3"/>
          </rPr>
          <t>y=Viy*t-1/2*g*t^2</t>
        </r>
      </text>
    </comment>
    <comment ref="B16" authorId="0">
      <text>
        <r>
          <rPr>
            <b/>
            <sz val="9"/>
            <rFont val="ＭＳ Ｐゴシック"/>
            <family val="3"/>
          </rPr>
          <t>x=Vix*t</t>
        </r>
      </text>
    </comment>
    <comment ref="B6" authorId="0">
      <text>
        <r>
          <rPr>
            <b/>
            <sz val="9"/>
            <rFont val="ＭＳ Ｐゴシック"/>
            <family val="3"/>
          </rPr>
          <t>y=Vit-1/2gt^2、Vi=0 より
t=SQRT(-2y/g)</t>
        </r>
      </text>
    </comment>
    <comment ref="B7" authorId="0">
      <text>
        <r>
          <rPr>
            <b/>
            <sz val="9"/>
            <rFont val="ＭＳ Ｐゴシック"/>
            <family val="3"/>
          </rPr>
          <t>Vfy=-gt+Viy、Vfy=0 より
Viy=gt</t>
        </r>
      </text>
    </comment>
    <comment ref="B8" authorId="0">
      <text>
        <r>
          <rPr>
            <b/>
            <sz val="9"/>
            <rFont val="ＭＳ Ｐゴシック"/>
            <family val="3"/>
          </rPr>
          <t>x=Vix*t より
Vix=x/t</t>
        </r>
      </text>
    </comment>
    <comment ref="B9" authorId="0">
      <text>
        <r>
          <rPr>
            <b/>
            <sz val="9"/>
            <rFont val="ＭＳ Ｐゴシック"/>
            <family val="3"/>
          </rPr>
          <t>v^2=Vix^2+Viy^2 より
v=SQRT(Vix^2+Viy^2)</t>
        </r>
      </text>
    </comment>
    <comment ref="B10" authorId="0">
      <text>
        <r>
          <rPr>
            <b/>
            <sz val="9"/>
            <rFont val="ＭＳ Ｐゴシック"/>
            <family val="3"/>
          </rPr>
          <t>rad=ATAN(Viy/Vix)</t>
        </r>
      </text>
    </comment>
    <comment ref="B11" authorId="0">
      <text>
        <r>
          <rPr>
            <b/>
            <sz val="9"/>
            <rFont val="ＭＳ Ｐゴシック"/>
            <family val="3"/>
          </rPr>
          <t>θ=rad*180/π</t>
        </r>
      </text>
    </comment>
  </commentList>
</comments>
</file>

<file path=xl/comments12.xml><?xml version="1.0" encoding="utf-8"?>
<comments xmlns="http://schemas.openxmlformats.org/spreadsheetml/2006/main">
  <authors>
    <author>kaori</author>
  </authors>
  <commentList>
    <comment ref="B8" authorId="0">
      <text>
        <r>
          <rPr>
            <b/>
            <sz val="9"/>
            <rFont val="ＭＳ Ｐゴシック"/>
            <family val="3"/>
          </rPr>
          <t>rad=θ*π/180</t>
        </r>
      </text>
    </comment>
    <comment ref="B9" authorId="0">
      <text>
        <r>
          <rPr>
            <b/>
            <sz val="9"/>
            <rFont val="ＭＳ Ｐゴシック"/>
            <family val="3"/>
          </rPr>
          <t>Vix=Vi*cos(rad)</t>
        </r>
      </text>
    </comment>
    <comment ref="B10" authorId="0">
      <text>
        <r>
          <rPr>
            <b/>
            <sz val="9"/>
            <rFont val="ＭＳ Ｐゴシック"/>
            <family val="3"/>
          </rPr>
          <t>Viy=Vi*sin(rad)</t>
        </r>
      </text>
    </comment>
    <comment ref="B18" authorId="0">
      <text>
        <r>
          <rPr>
            <b/>
            <sz val="9"/>
            <rFont val="ＭＳ Ｐゴシック"/>
            <family val="3"/>
          </rPr>
          <t>x=Vix*t</t>
        </r>
      </text>
    </comment>
    <comment ref="C18" authorId="0">
      <text>
        <r>
          <rPr>
            <b/>
            <sz val="9"/>
            <rFont val="ＭＳ Ｐゴシック"/>
            <family val="3"/>
          </rPr>
          <t>y=Viy*t-1/2*g*t^2</t>
        </r>
      </text>
    </comment>
    <comment ref="B11" authorId="0">
      <text>
        <r>
          <rPr>
            <b/>
            <sz val="9"/>
            <rFont val="ＭＳ Ｐゴシック"/>
            <family val="3"/>
          </rPr>
          <t>x=Vix*t より
t=x/Vix</t>
        </r>
        <r>
          <rPr>
            <sz val="9"/>
            <rFont val="ＭＳ Ｐゴシック"/>
            <family val="3"/>
          </rPr>
          <t xml:space="preserve">
</t>
        </r>
      </text>
    </comment>
    <comment ref="B12" authorId="0">
      <text>
        <r>
          <rPr>
            <b/>
            <sz val="9"/>
            <rFont val="ＭＳ Ｐゴシック"/>
            <family val="3"/>
          </rPr>
          <t>y=Viy*t-1/2*g*t^2</t>
        </r>
      </text>
    </comment>
  </commentList>
</comments>
</file>

<file path=xl/comments13.xml><?xml version="1.0" encoding="utf-8"?>
<comments xmlns="http://schemas.openxmlformats.org/spreadsheetml/2006/main">
  <authors>
    <author>kaori</author>
  </authors>
  <commentList>
    <comment ref="B6" authorId="0">
      <text>
        <r>
          <rPr>
            <b/>
            <sz val="9"/>
            <rFont val="ＭＳ Ｐゴシック"/>
            <family val="3"/>
          </rPr>
          <t>rad=ATAN(h/l)</t>
        </r>
      </text>
    </comment>
    <comment ref="B7" authorId="0">
      <text>
        <r>
          <rPr>
            <b/>
            <sz val="9"/>
            <rFont val="ＭＳ Ｐゴシック"/>
            <family val="3"/>
          </rPr>
          <t>θ=rad*180/π</t>
        </r>
      </text>
    </comment>
    <comment ref="B10" authorId="0">
      <text>
        <r>
          <rPr>
            <b/>
            <sz val="9"/>
            <rFont val="ＭＳ Ｐゴシック"/>
            <family val="3"/>
          </rPr>
          <t>Vix=Vi*cos(rad)</t>
        </r>
      </text>
    </comment>
    <comment ref="B11" authorId="0">
      <text>
        <r>
          <rPr>
            <b/>
            <sz val="9"/>
            <rFont val="ＭＳ Ｐゴシック"/>
            <family val="3"/>
          </rPr>
          <t>Viy=Vi*sin(rad)</t>
        </r>
      </text>
    </comment>
    <comment ref="B15" authorId="0">
      <text>
        <r>
          <rPr>
            <b/>
            <sz val="9"/>
            <rFont val="ＭＳ Ｐゴシック"/>
            <family val="3"/>
          </rPr>
          <t>Xa=Vix*t</t>
        </r>
      </text>
    </comment>
    <comment ref="C15" authorId="0">
      <text>
        <r>
          <rPr>
            <b/>
            <sz val="9"/>
            <rFont val="ＭＳ Ｐゴシック"/>
            <family val="3"/>
          </rPr>
          <t>Ya=Vi*t-1/2*g*t^2</t>
        </r>
      </text>
    </comment>
    <comment ref="D15" authorId="0">
      <text>
        <r>
          <rPr>
            <b/>
            <sz val="9"/>
            <rFont val="ＭＳ Ｐゴシック"/>
            <family val="3"/>
          </rPr>
          <t>Xb=l</t>
        </r>
      </text>
    </comment>
    <comment ref="E15" authorId="0">
      <text>
        <r>
          <rPr>
            <b/>
            <sz val="9"/>
            <rFont val="ＭＳ Ｐゴシック"/>
            <family val="3"/>
          </rPr>
          <t>Yb=h-1/2*g*t^2</t>
        </r>
      </text>
    </comment>
  </commentList>
</comments>
</file>

<file path=xl/comments14.xml><?xml version="1.0" encoding="utf-8"?>
<comments xmlns="http://schemas.openxmlformats.org/spreadsheetml/2006/main">
  <authors>
    <author>kaori</author>
  </authors>
  <commentList>
    <comment ref="B13" authorId="0">
      <text>
        <r>
          <rPr>
            <b/>
            <sz val="9"/>
            <rFont val="ＭＳ Ｐゴシック"/>
            <family val="3"/>
          </rPr>
          <t>rad=θ*π/180</t>
        </r>
      </text>
    </comment>
    <comment ref="B18" authorId="0">
      <text>
        <r>
          <rPr>
            <b/>
            <sz val="9"/>
            <rFont val="ＭＳ Ｐゴシック"/>
            <family val="3"/>
          </rPr>
          <t>Vix1=Vi1*cos(rad)</t>
        </r>
      </text>
    </comment>
    <comment ref="B19" authorId="0">
      <text>
        <r>
          <rPr>
            <b/>
            <sz val="9"/>
            <rFont val="ＭＳ Ｐゴシック"/>
            <family val="3"/>
          </rPr>
          <t>Viy1=Vi1*sin(rad)</t>
        </r>
      </text>
    </comment>
    <comment ref="B8" authorId="0">
      <text>
        <r>
          <rPr>
            <b/>
            <sz val="9"/>
            <rFont val="ＭＳ Ｐゴシック"/>
            <family val="3"/>
          </rPr>
          <t>rad=θ*π/180</t>
        </r>
      </text>
    </comment>
    <comment ref="B9" authorId="0">
      <text>
        <r>
          <rPr>
            <b/>
            <sz val="9"/>
            <rFont val="ＭＳ Ｐゴシック"/>
            <family val="3"/>
          </rPr>
          <t>Vix=Vi*cos(rad)</t>
        </r>
      </text>
    </comment>
    <comment ref="B10" authorId="0">
      <text>
        <r>
          <rPr>
            <b/>
            <sz val="9"/>
            <rFont val="ＭＳ Ｐゴシック"/>
            <family val="3"/>
          </rPr>
          <t>Viy=Vi*sin(rad)</t>
        </r>
      </text>
    </comment>
    <comment ref="B23" authorId="0">
      <text>
        <r>
          <rPr>
            <b/>
            <sz val="9"/>
            <rFont val="ＭＳ Ｐゴシック"/>
            <family val="3"/>
          </rPr>
          <t>Xa=Vix1*t</t>
        </r>
      </text>
    </comment>
    <comment ref="C23" authorId="0">
      <text>
        <r>
          <rPr>
            <b/>
            <sz val="9"/>
            <rFont val="ＭＳ Ｐゴシック"/>
            <family val="3"/>
          </rPr>
          <t>Ya=Viy1*t-1/2*g*t^2</t>
        </r>
      </text>
    </comment>
    <comment ref="D23" authorId="0">
      <text>
        <r>
          <rPr>
            <b/>
            <sz val="9"/>
            <rFont val="ＭＳ Ｐゴシック"/>
            <family val="3"/>
          </rPr>
          <t>Xb=l-Vix2*t</t>
        </r>
      </text>
    </comment>
    <comment ref="E23" authorId="0">
      <text>
        <r>
          <rPr>
            <b/>
            <sz val="9"/>
            <rFont val="ＭＳ Ｐゴシック"/>
            <family val="3"/>
          </rPr>
          <t>Yb=Viy2*t-1/2*g*t^2</t>
        </r>
      </text>
    </comment>
    <comment ref="B11" authorId="0">
      <text>
        <r>
          <rPr>
            <b/>
            <sz val="9"/>
            <rFont val="ＭＳ Ｐゴシック"/>
            <family val="3"/>
          </rPr>
          <t>Vfy=-gt+Viy、Vfy=0 より
t=Viy/g</t>
        </r>
      </text>
    </comment>
    <comment ref="B14" authorId="0">
      <text>
        <r>
          <rPr>
            <b/>
            <sz val="9"/>
            <rFont val="ＭＳ Ｐゴシック"/>
            <family val="3"/>
          </rPr>
          <t>v*sin60°=Vf+gt、Vf=0 より
v=gt/sin60°</t>
        </r>
      </text>
    </comment>
  </commentList>
</comments>
</file>

<file path=xl/comments2.xml><?xml version="1.0" encoding="utf-8"?>
<comments xmlns="http://schemas.openxmlformats.org/spreadsheetml/2006/main">
  <authors>
    <author>kaori</author>
  </authors>
  <commentList>
    <comment ref="B11" authorId="0">
      <text>
        <r>
          <rPr>
            <b/>
            <sz val="9"/>
            <rFont val="ＭＳ Ｐゴシック"/>
            <family val="3"/>
          </rPr>
          <t>y=Vi*t-1/2*gt^2</t>
        </r>
      </text>
    </comment>
    <comment ref="B6" authorId="0">
      <text>
        <r>
          <rPr>
            <b/>
            <sz val="9"/>
            <rFont val="ＭＳ Ｐゴシック"/>
            <family val="3"/>
          </rPr>
          <t>y=Vi*ｔ-1/2*g*t^2</t>
        </r>
      </text>
    </comment>
  </commentList>
</comments>
</file>

<file path=xl/comments3.xml><?xml version="1.0" encoding="utf-8"?>
<comments xmlns="http://schemas.openxmlformats.org/spreadsheetml/2006/main">
  <authors>
    <author>kaori</author>
  </authors>
  <commentList>
    <comment ref="B11" authorId="0">
      <text>
        <r>
          <rPr>
            <b/>
            <sz val="9"/>
            <rFont val="ＭＳ Ｐゴシック"/>
            <family val="3"/>
          </rPr>
          <t>y=Vi*t-1/2*g*t^2</t>
        </r>
      </text>
    </comment>
    <comment ref="B6" authorId="0">
      <text>
        <r>
          <rPr>
            <b/>
            <sz val="9"/>
            <rFont val="ＭＳ Ｐゴシック"/>
            <family val="3"/>
          </rPr>
          <t>y=Vi*t-1/2*g*t^2 を変形すると
-1/2*g*t^2+Vi*t-y=0 
解の公式を利用すると
t=(-Vi+SQRT(Vi^2-2gy))/-g</t>
        </r>
      </text>
    </comment>
    <comment ref="B7" authorId="0">
      <text>
        <r>
          <rPr>
            <b/>
            <sz val="9"/>
            <rFont val="ＭＳ Ｐゴシック"/>
            <family val="3"/>
          </rPr>
          <t>y=Vi*t-1/2*g*t^2 を変形すると
-1/2*g*t^2+Vi*t-y=0 
解の公式を利用すると
t=(-Vi-SQRT(Vi^2-2gy))/-g</t>
        </r>
      </text>
    </comment>
  </commentList>
</comments>
</file>

<file path=xl/comments4.xml><?xml version="1.0" encoding="utf-8"?>
<comments xmlns="http://schemas.openxmlformats.org/spreadsheetml/2006/main">
  <authors>
    <author>kaori</author>
  </authors>
  <commentList>
    <comment ref="B11" authorId="0">
      <text>
        <r>
          <rPr>
            <b/>
            <sz val="9"/>
            <rFont val="ＭＳ Ｐゴシック"/>
            <family val="3"/>
          </rPr>
          <t>y=Vi*t-1/2*g*t^2</t>
        </r>
      </text>
    </comment>
    <comment ref="B6" authorId="0">
      <text>
        <r>
          <rPr>
            <b/>
            <sz val="9"/>
            <rFont val="ＭＳ Ｐゴシック"/>
            <family val="3"/>
          </rPr>
          <t>y=Vi*t-1/2*g*t^2 を変形すると
-1/2*g*t^2+Vi*t-y=0 
解の公式を利用すると
t=(-Vi+SQRT(Vi^2-2gy))/-g</t>
        </r>
      </text>
    </comment>
    <comment ref="B7" authorId="0">
      <text>
        <r>
          <rPr>
            <b/>
            <sz val="9"/>
            <rFont val="ＭＳ Ｐゴシック"/>
            <family val="3"/>
          </rPr>
          <t>y=Vi*t-1/2*g*t^2 を変形すると
-1/2*g*t^2+Vi*t-y=0 
解の公式を利用すると
t=(-Vi-SQRT(Vi^2-2gy))/-g</t>
        </r>
      </text>
    </comment>
  </commentList>
</comments>
</file>

<file path=xl/comments5.xml><?xml version="1.0" encoding="utf-8"?>
<comments xmlns="http://schemas.openxmlformats.org/spreadsheetml/2006/main">
  <authors>
    <author>kaori</author>
  </authors>
  <commentList>
    <comment ref="B11" authorId="0">
      <text>
        <r>
          <rPr>
            <b/>
            <sz val="9"/>
            <rFont val="ＭＳ Ｐゴシック"/>
            <family val="3"/>
          </rPr>
          <t>y=Vi*t-1/2*g*t^2</t>
        </r>
      </text>
    </comment>
    <comment ref="B6" authorId="0">
      <text>
        <r>
          <rPr>
            <b/>
            <sz val="9"/>
            <rFont val="ＭＳ Ｐゴシック"/>
            <family val="3"/>
          </rPr>
          <t>Vf^2=Vi^2-2gy より
y=(vf^2-vi^2)/-2g</t>
        </r>
      </text>
    </comment>
  </commentList>
</comments>
</file>

<file path=xl/comments6.xml><?xml version="1.0" encoding="utf-8"?>
<comments xmlns="http://schemas.openxmlformats.org/spreadsheetml/2006/main">
  <authors>
    <author>kaori</author>
  </authors>
  <commentList>
    <comment ref="B11" authorId="0">
      <text>
        <r>
          <rPr>
            <b/>
            <sz val="9"/>
            <rFont val="ＭＳ Ｐゴシック"/>
            <family val="3"/>
          </rPr>
          <t>y=Vi*t-1/2*g*t^2</t>
        </r>
      </text>
    </comment>
    <comment ref="B6" authorId="0">
      <text>
        <r>
          <rPr>
            <b/>
            <sz val="9"/>
            <rFont val="ＭＳ Ｐゴシック"/>
            <family val="3"/>
          </rPr>
          <t>Vf^2=Vi^2-2gy より
Vi=SQRT(Vf^2+2gy)</t>
        </r>
      </text>
    </comment>
  </commentList>
</comments>
</file>

<file path=xl/comments7.xml><?xml version="1.0" encoding="utf-8"?>
<comments xmlns="http://schemas.openxmlformats.org/spreadsheetml/2006/main">
  <authors>
    <author>kaori</author>
  </authors>
  <commentList>
    <comment ref="B17" authorId="0">
      <text>
        <r>
          <rPr>
            <b/>
            <sz val="9"/>
            <rFont val="ＭＳ Ｐゴシック"/>
            <family val="3"/>
          </rPr>
          <t>x=Vix*t</t>
        </r>
      </text>
    </comment>
    <comment ref="C17" authorId="0">
      <text>
        <r>
          <rPr>
            <b/>
            <sz val="9"/>
            <rFont val="ＭＳ Ｐゴシック"/>
            <family val="3"/>
          </rPr>
          <t>y=Viy*t-1/2*g*t^2</t>
        </r>
      </text>
    </comment>
    <comment ref="B6" authorId="0">
      <text>
        <r>
          <rPr>
            <b/>
            <sz val="9"/>
            <rFont val="ＭＳ Ｐゴシック"/>
            <family val="3"/>
          </rPr>
          <t>rad=θ*π/180</t>
        </r>
      </text>
    </comment>
    <comment ref="B7" authorId="0">
      <text>
        <r>
          <rPr>
            <b/>
            <sz val="9"/>
            <rFont val="ＭＳ Ｐゴシック"/>
            <family val="3"/>
          </rPr>
          <t>Vix=Vi*cos(rad)</t>
        </r>
      </text>
    </comment>
    <comment ref="B8" authorId="0">
      <text>
        <r>
          <rPr>
            <b/>
            <sz val="9"/>
            <rFont val="ＭＳ Ｐゴシック"/>
            <family val="3"/>
          </rPr>
          <t>Viy=Vi*sin(rad)</t>
        </r>
      </text>
    </comment>
    <comment ref="B10" authorId="0">
      <text>
        <r>
          <rPr>
            <b/>
            <sz val="9"/>
            <rFont val="ＭＳ Ｐゴシック"/>
            <family val="3"/>
          </rPr>
          <t>Vf=-gt+Viy、Vf=0 より
t=Viy/g
ボールが飛んでいる時間は、これの2倍</t>
        </r>
      </text>
    </comment>
    <comment ref="B11" authorId="0">
      <text>
        <r>
          <rPr>
            <b/>
            <sz val="9"/>
            <rFont val="ＭＳ Ｐゴシック"/>
            <family val="3"/>
          </rPr>
          <t>x=Vix*t</t>
        </r>
      </text>
    </comment>
  </commentList>
</comments>
</file>

<file path=xl/comments8.xml><?xml version="1.0" encoding="utf-8"?>
<comments xmlns="http://schemas.openxmlformats.org/spreadsheetml/2006/main">
  <authors>
    <author>kaori</author>
  </authors>
  <commentList>
    <comment ref="B16" authorId="0">
      <text>
        <r>
          <rPr>
            <b/>
            <sz val="9"/>
            <rFont val="ＭＳ Ｐゴシック"/>
            <family val="3"/>
          </rPr>
          <t>x=Vix*t</t>
        </r>
      </text>
    </comment>
    <comment ref="C16" authorId="0">
      <text>
        <r>
          <rPr>
            <b/>
            <sz val="9"/>
            <rFont val="ＭＳ Ｐゴシック"/>
            <family val="3"/>
          </rPr>
          <t>y=Viy*t-1/2*g*t^2</t>
        </r>
      </text>
    </comment>
    <comment ref="B12" authorId="0">
      <text>
        <r>
          <rPr>
            <b/>
            <sz val="9"/>
            <rFont val="ＭＳ Ｐゴシック"/>
            <family val="3"/>
          </rPr>
          <t>Vix=Vi*cos(rad)</t>
        </r>
      </text>
    </comment>
    <comment ref="B13" authorId="0">
      <text>
        <r>
          <rPr>
            <b/>
            <sz val="9"/>
            <rFont val="ＭＳ Ｐゴシック"/>
            <family val="3"/>
          </rPr>
          <t>Viy=Vi*sin(rad)</t>
        </r>
      </text>
    </comment>
    <comment ref="B6" authorId="0">
      <text>
        <r>
          <rPr>
            <b/>
            <sz val="9"/>
            <rFont val="ＭＳ Ｐゴシック"/>
            <family val="3"/>
          </rPr>
          <t>rad=θ*π/180</t>
        </r>
        <r>
          <rPr>
            <sz val="9"/>
            <rFont val="ＭＳ Ｐゴシック"/>
            <family val="3"/>
          </rPr>
          <t xml:space="preserve">
</t>
        </r>
      </text>
    </comment>
    <comment ref="B7" authorId="0">
      <text>
        <r>
          <rPr>
            <b/>
            <sz val="9"/>
            <rFont val="ＭＳ Ｐゴシック"/>
            <family val="3"/>
          </rPr>
          <t>v=SQRT(gx/2*sin(rad)*cos(rad))</t>
        </r>
      </text>
    </comment>
  </commentList>
</comments>
</file>

<file path=xl/comments9.xml><?xml version="1.0" encoding="utf-8"?>
<comments xmlns="http://schemas.openxmlformats.org/spreadsheetml/2006/main">
  <authors>
    <author>kaori</author>
  </authors>
  <commentList>
    <comment ref="B19" authorId="0">
      <text>
        <r>
          <rPr>
            <b/>
            <sz val="9"/>
            <rFont val="ＭＳ Ｐゴシック"/>
            <family val="3"/>
          </rPr>
          <t>x=Vix*t</t>
        </r>
      </text>
    </comment>
    <comment ref="C19" authorId="0">
      <text>
        <r>
          <rPr>
            <b/>
            <sz val="9"/>
            <rFont val="ＭＳ Ｐゴシック"/>
            <family val="3"/>
          </rPr>
          <t>y=Viy*t-1/2*g*t^2</t>
        </r>
      </text>
    </comment>
    <comment ref="B12" authorId="0">
      <text>
        <r>
          <rPr>
            <b/>
            <sz val="9"/>
            <rFont val="ＭＳ Ｐゴシック"/>
            <family val="3"/>
          </rPr>
          <t>rad=θ*π/180</t>
        </r>
      </text>
    </comment>
    <comment ref="B13" authorId="0">
      <text>
        <r>
          <rPr>
            <b/>
            <sz val="9"/>
            <rFont val="ＭＳ Ｐゴシック"/>
            <family val="3"/>
          </rPr>
          <t>Vix=Vi*cos(rad)</t>
        </r>
      </text>
    </comment>
    <comment ref="B14" authorId="0">
      <text>
        <r>
          <rPr>
            <b/>
            <sz val="9"/>
            <rFont val="ＭＳ Ｐゴシック"/>
            <family val="3"/>
          </rPr>
          <t>Viy=Vi*sin(rad)</t>
        </r>
      </text>
    </comment>
    <comment ref="B8" authorId="0">
      <text>
        <r>
          <rPr>
            <b/>
            <sz val="9"/>
            <rFont val="ＭＳ Ｐゴシック"/>
            <family val="3"/>
          </rPr>
          <t>y=-1/2*g*t^2 より
t=SQRT(-2y/g)</t>
        </r>
      </text>
    </comment>
    <comment ref="B9" authorId="0">
      <text>
        <r>
          <rPr>
            <b/>
            <sz val="9"/>
            <rFont val="ＭＳ Ｐゴシック"/>
            <family val="3"/>
          </rPr>
          <t>x=Vi*t</t>
        </r>
      </text>
    </comment>
  </commentList>
</comments>
</file>

<file path=xl/sharedStrings.xml><?xml version="1.0" encoding="utf-8"?>
<sst xmlns="http://schemas.openxmlformats.org/spreadsheetml/2006/main" count="258" uniqueCount="132">
  <si>
    <t>重力加速度（g)</t>
  </si>
  <si>
    <t>初速度（Vi)</t>
  </si>
  <si>
    <t>重力加速度(g)</t>
  </si>
  <si>
    <t>重力加速度(g)</t>
  </si>
  <si>
    <t>時間(t)</t>
  </si>
  <si>
    <t>時間(t)</t>
  </si>
  <si>
    <t>変位（y)</t>
  </si>
  <si>
    <t>変位(y)</t>
  </si>
  <si>
    <t>変位(y)</t>
  </si>
  <si>
    <t>初速度(Vi)</t>
  </si>
  <si>
    <t>水平・初速度（Vix）</t>
  </si>
  <si>
    <t>角度（ラジアン）</t>
  </si>
  <si>
    <t>角度（ラジアン）</t>
  </si>
  <si>
    <t>垂直・初速度（Viy)</t>
  </si>
  <si>
    <t>変位(x)</t>
  </si>
  <si>
    <t>変位(x)</t>
  </si>
  <si>
    <t>初速度（Vi)</t>
  </si>
  <si>
    <t>時間（t)</t>
  </si>
  <si>
    <t>矢の位置</t>
  </si>
  <si>
    <t>リンゴの位置</t>
  </si>
  <si>
    <t>重力加速度（g)</t>
  </si>
  <si>
    <t>重力加速度（g）</t>
  </si>
  <si>
    <t>リンゴの高さ（h)</t>
  </si>
  <si>
    <t>矢からリンゴまでの距離（ｌ）</t>
  </si>
  <si>
    <t>Xa</t>
  </si>
  <si>
    <t>Ya</t>
  </si>
  <si>
    <t>Xb</t>
  </si>
  <si>
    <t>Yb</t>
  </si>
  <si>
    <t>二人の距離（l）</t>
  </si>
  <si>
    <t>太郎・角度（ラジアン）</t>
  </si>
  <si>
    <t>次郎・角度（ラジアン）</t>
  </si>
  <si>
    <t>時間（t)</t>
  </si>
  <si>
    <t>太郎くんのボール</t>
  </si>
  <si>
    <t>次郎くんのボール</t>
  </si>
  <si>
    <t>Xa</t>
  </si>
  <si>
    <t>Ya</t>
  </si>
  <si>
    <t>Xb</t>
  </si>
  <si>
    <t>Yb</t>
  </si>
  <si>
    <t>m/s</t>
  </si>
  <si>
    <t>蹴り上げる角度（θ）</t>
  </si>
  <si>
    <t>初速度・水平方向（Vix）</t>
  </si>
  <si>
    <t>　　　　　垂直方向（Viy)</t>
  </si>
  <si>
    <t>°</t>
  </si>
  <si>
    <t>rad</t>
  </si>
  <si>
    <t>蹴り上げの角度（B1）を、弧度法に変換した値（cos関数、sin関数の引数に使用）</t>
  </si>
  <si>
    <t>飛び出し時の角度（θ）</t>
  </si>
  <si>
    <t>°</t>
  </si>
  <si>
    <t>m/s</t>
  </si>
  <si>
    <t>rad</t>
  </si>
  <si>
    <t>蹴り上げる角度（θ）</t>
  </si>
  <si>
    <t>蹴り上げる角度（B1）を、弧度法に変換した値（cos関数、sin関数の引数に使用）</t>
  </si>
  <si>
    <t>m</t>
  </si>
  <si>
    <t>矢の初速度・水平方向（Vix）</t>
  </si>
  <si>
    <t>　　　　　　　　垂直方向（Viy)</t>
  </si>
  <si>
    <t>太郎くんが蹴り上げる角度（B2）を、弧度法に変換した値（cos関数、sin関数の引数に使用）</t>
  </si>
  <si>
    <t>　　　　初速度・水平方向（Vix1）</t>
  </si>
  <si>
    <t>　　　　　　　　　垂直方向（Viy1）</t>
  </si>
  <si>
    <t>　　　　初速度・水平方向（Vix2）</t>
  </si>
  <si>
    <t>　　　　　　　　　垂直方向（Viy2）</t>
  </si>
  <si>
    <t>橋の高さ（y）</t>
  </si>
  <si>
    <t>地面に到達するまでの時間（t）</t>
  </si>
  <si>
    <t>s</t>
  </si>
  <si>
    <t>小石の初速度（Vi)</t>
  </si>
  <si>
    <t>m</t>
  </si>
  <si>
    <t>高さ（y）</t>
  </si>
  <si>
    <t>経過時間が負の値ということはないので、</t>
  </si>
  <si>
    <t>正の値の方が答えになる</t>
  </si>
  <si>
    <t>最終速度（Vf）</t>
  </si>
  <si>
    <t>ボールの最高点（y）</t>
  </si>
  <si>
    <t>必要な初速度（Vi）</t>
  </si>
  <si>
    <t>水平方向の飛距離（x）</t>
  </si>
  <si>
    <t>ボールが飛んでいる時間（t）</t>
  </si>
  <si>
    <t>ボールを蹴ってから最高点に到達するまでにかかる時間の2倍</t>
  </si>
  <si>
    <t>川幅（x）</t>
  </si>
  <si>
    <t>飛び出し時の角度（ラジアン）</t>
  </si>
  <si>
    <t>飛び出し時の角度（B2）を、弧度法に変換した値（cos関数、sin関数の引数に使用）</t>
  </si>
  <si>
    <t>滞空時間（t）</t>
  </si>
  <si>
    <t>初速度（Vi）</t>
  </si>
  <si>
    <t>高低差（y）</t>
  </si>
  <si>
    <t>地面から上に向かって正方向としたとき</t>
  </si>
  <si>
    <t>地面から上に向かって正方向としたとき</t>
  </si>
  <si>
    <t>垂直方向の運動から求めた滞空時間</t>
  </si>
  <si>
    <t>対岸までの距離</t>
  </si>
  <si>
    <t>飛び出し時の角度（B3）を、弧度法に変換した値（cos関数、sin関数の引数に使用）</t>
  </si>
  <si>
    <t>初速度・水平方向（Vix）</t>
  </si>
  <si>
    <t>　　　　　垂直方向（Viy)</t>
  </si>
  <si>
    <t>m/s</t>
  </si>
  <si>
    <t>地面から上に向かって正方向とすると、符号はマイナスにする必要がある</t>
  </si>
  <si>
    <t>滞空時間（t）</t>
  </si>
  <si>
    <t>s</t>
  </si>
  <si>
    <t>垂直方向の運動から求めた滞空時間</t>
  </si>
  <si>
    <t>着地時の垂直方向の速度（Vfx）</t>
  </si>
  <si>
    <t>水平方向の飛距離（x）</t>
  </si>
  <si>
    <t>m</t>
  </si>
  <si>
    <t>壁の高さ（y）</t>
  </si>
  <si>
    <t>重力加速度（g）</t>
  </si>
  <si>
    <t>最高点から着地までの時間（t）</t>
  </si>
  <si>
    <t>垂直方向の初速度（Viy）</t>
  </si>
  <si>
    <t>水平方向の初速度（Vix）</t>
  </si>
  <si>
    <t>踏み切り位置と壁との距離（x）</t>
  </si>
  <si>
    <t>猫が飛び出すときの速度（v）</t>
  </si>
  <si>
    <t>ゴールポストの高さ</t>
  </si>
  <si>
    <t>ゴールまでの距離（x）</t>
  </si>
  <si>
    <t>初速度・水平方向（Vix）</t>
  </si>
  <si>
    <t>　　　　　垂直方向（Viy)</t>
  </si>
  <si>
    <t>水平方向の滞空時間（t）</t>
  </si>
  <si>
    <t>s</t>
  </si>
  <si>
    <t>垂直方向の移動距離(y)</t>
  </si>
  <si>
    <t>2.5mより小さいとき、ペナルティ・キックは成功</t>
  </si>
  <si>
    <t>5mを超えているとき、対岸に無事に渡れる</t>
  </si>
  <si>
    <t>5mを超えているとき、対岸に無事に渡れる</t>
  </si>
  <si>
    <t>矢の初速度（Vi）</t>
  </si>
  <si>
    <t>矢を放つ角度（ラジアン）</t>
  </si>
  <si>
    <t>矢を放つ角度（θ）</t>
  </si>
  <si>
    <t>次郎くんが蹴り上げる角度（B3）を、弧度法に変換した値（cos関数、sin関数の引数に使用）</t>
  </si>
  <si>
    <t>最高点に到達するまでの時間（t）</t>
  </si>
  <si>
    <t>垂直方向の運動から求めた時間</t>
  </si>
  <si>
    <t>　　　　初速度（Vi2）</t>
  </si>
  <si>
    <t>太郎くんのボールの初速度（Vi1）</t>
  </si>
  <si>
    <t>太郎・角度（θ1）</t>
  </si>
  <si>
    <t>次郎・角度（θ2）</t>
  </si>
  <si>
    <t>太郎くん</t>
  </si>
  <si>
    <t>一部の例題は、結果をグラフで確認できるようになっています。</t>
  </si>
  <si>
    <t>←この色のセルは値を変更できます。</t>
  </si>
  <si>
    <r>
      <t>←この色のセルが</t>
    </r>
    <r>
      <rPr>
        <b/>
        <sz val="11"/>
        <color indexed="8"/>
        <rFont val="ＭＳ Ｐゴシック"/>
        <family val="3"/>
      </rPr>
      <t>答え</t>
    </r>
    <r>
      <rPr>
        <sz val="11"/>
        <color theme="1"/>
        <rFont val="Calibri"/>
        <family val="3"/>
      </rPr>
      <t>です。</t>
    </r>
  </si>
  <si>
    <t>←右上隅に赤い印があるセルにカーソルを移動すると、数式を参照することができます。</t>
  </si>
  <si>
    <t>【注意】</t>
  </si>
  <si>
    <t>①SQRT()は、√を表しています。</t>
  </si>
  <si>
    <t>②^2は、2乗を表しています。</t>
  </si>
  <si>
    <t>【制限事項】</t>
  </si>
  <si>
    <t>ただし、このグラフは例題に記載された数値を使うことを前提に作成したものです。</t>
  </si>
  <si>
    <t>青色のセルの値を変更したときは、データ範囲を工夫する必要があります。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</si>
</sst>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41">
    <font>
      <sz val="11"/>
      <color theme="1"/>
      <name val="Calibri"/>
      <family val="3"/>
    </font>
    <font>
      <sz val="11"/>
      <color indexed="8"/>
      <name val="ＭＳ Ｐゴシック"/>
      <family val="3"/>
    </font>
    <font>
      <sz val="6"/>
      <name val="ＭＳ Ｐゴシック"/>
      <family val="3"/>
    </font>
    <font>
      <b/>
      <sz val="9"/>
      <name val="ＭＳ Ｐゴシック"/>
      <family val="3"/>
    </font>
    <font>
      <sz val="10"/>
      <color indexed="8"/>
      <name val="ＭＳ Ｐゴシック"/>
      <family val="3"/>
    </font>
    <font>
      <sz val="9"/>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0">
    <xf numFmtId="0" fontId="0" fillId="0" borderId="0" xfId="0" applyFont="1" applyAlignment="1">
      <alignment vertical="center"/>
    </xf>
    <xf numFmtId="0" fontId="0" fillId="2" borderId="0" xfId="0" applyFill="1" applyAlignment="1">
      <alignment vertical="center"/>
    </xf>
    <xf numFmtId="0" fontId="0" fillId="0" borderId="0" xfId="0" applyNumberFormat="1" applyAlignment="1">
      <alignment vertical="center"/>
    </xf>
    <xf numFmtId="0" fontId="0" fillId="0" borderId="0" xfId="0" applyFill="1"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7" borderId="0" xfId="0" applyFill="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1"/>
          <c:y val="0.024"/>
          <c:w val="0.779"/>
          <c:h val="0.9187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ln w="25400">
                <a:solidFill>
                  <a:srgbClr val="666699"/>
                </a:solidFill>
              </a:ln>
            </c:spPr>
            <c:marker>
              <c:symbol val="none"/>
            </c:marker>
          </c:dPt>
          <c:xVal>
            <c:numRef>
              <c:f>'3-1'!$A$11:$A$17</c:f>
              <c:numCache/>
            </c:numRef>
          </c:xVal>
          <c:yVal>
            <c:numRef>
              <c:f>'3-1'!$B$11:$B$17</c:f>
              <c:numCache/>
            </c:numRef>
          </c:yVal>
          <c:smooth val="1"/>
        </c:ser>
        <c:axId val="22925403"/>
        <c:axId val="27094948"/>
      </c:scatterChart>
      <c:valAx>
        <c:axId val="22925403"/>
        <c:scaling>
          <c:orientation val="minMax"/>
        </c:scaling>
        <c:axPos val="b"/>
        <c:title>
          <c:tx>
            <c:rich>
              <a:bodyPr vert="horz" rot="0" anchor="ctr"/>
              <a:lstStyle/>
              <a:p>
                <a:pPr algn="ctr">
                  <a:defRPr/>
                </a:pPr>
                <a:r>
                  <a:rPr lang="en-US" cap="none" sz="1000" b="0" i="0" u="none" baseline="0">
                    <a:solidFill>
                      <a:srgbClr val="000000"/>
                    </a:solidFill>
                  </a:rPr>
                  <a:t>経過時間（</a:t>
                </a:r>
                <a:r>
                  <a:rPr lang="en-US" cap="none" sz="1000" b="0" i="0" u="none" baseline="0">
                    <a:solidFill>
                      <a:srgbClr val="000000"/>
                    </a:solidFill>
                    <a:latin typeface="Calibri"/>
                    <a:ea typeface="Calibri"/>
                    <a:cs typeface="Calibri"/>
                  </a:rPr>
                  <a:t>s</a:t>
                </a:r>
                <a:r>
                  <a:rPr lang="en-US" cap="none" sz="1000" b="0" i="0" u="none" baseline="0">
                    <a:solidFill>
                      <a:srgbClr val="000000"/>
                    </a:solidFill>
                  </a:rPr>
                  <a:t>）</a:t>
                </a:r>
              </a:p>
            </c:rich>
          </c:tx>
          <c:layout>
            <c:manualLayout>
              <c:xMode val="factor"/>
              <c:yMode val="factor"/>
              <c:x val="0"/>
              <c:y val="0.00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high"/>
        <c:spPr>
          <a:ln w="3175">
            <a:solidFill>
              <a:srgbClr val="808080"/>
            </a:solidFill>
          </a:ln>
        </c:spPr>
        <c:crossAx val="27094948"/>
        <c:crosses val="autoZero"/>
        <c:crossBetween val="midCat"/>
        <c:dispUnits/>
      </c:valAx>
      <c:valAx>
        <c:axId val="27094948"/>
        <c:scaling>
          <c:orientation val="minMax"/>
        </c:scaling>
        <c:axPos val="l"/>
        <c:title>
          <c:tx>
            <c:rich>
              <a:bodyPr vert="horz" rot="0" anchor="ctr"/>
              <a:lstStyle/>
              <a:p>
                <a:pPr algn="ctr">
                  <a:defRPr/>
                </a:pPr>
                <a:r>
                  <a:rPr lang="en-US" cap="none" sz="1000" b="0" i="0" u="none" baseline="0">
                    <a:solidFill>
                      <a:srgbClr val="000000"/>
                    </a:solidFill>
                  </a:rPr>
                  <a:t>落下した距離</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125"/>
              <c:y val="-0.004"/>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92540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35"/>
          <c:y val="-0.00375"/>
          <c:w val="0.82025"/>
          <c:h val="0.8927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'3-10'!$B$16:$B$146</c:f>
              <c:numCache/>
            </c:numRef>
          </c:xVal>
          <c:yVal>
            <c:numRef>
              <c:f>'3-10'!$C$16:$C$146</c:f>
              <c:numCache/>
            </c:numRef>
          </c:yVal>
          <c:smooth val="1"/>
        </c:ser>
        <c:axId val="46640853"/>
        <c:axId val="57395214"/>
      </c:scatterChart>
      <c:valAx>
        <c:axId val="46640853"/>
        <c:scaling>
          <c:orientation val="minMax"/>
        </c:scaling>
        <c:axPos val="b"/>
        <c:title>
          <c:tx>
            <c:rich>
              <a:bodyPr vert="horz" rot="0" anchor="ctr"/>
              <a:lstStyle/>
              <a:p>
                <a:pPr algn="ctr">
                  <a:defRPr/>
                </a:pPr>
                <a:r>
                  <a:rPr lang="en-US" cap="none" sz="1000" b="0" i="0" u="none" baseline="0">
                    <a:solidFill>
                      <a:srgbClr val="000000"/>
                    </a:solidFill>
                  </a:rPr>
                  <a:t>水平方向の飛距離</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075"/>
              <c:y val="0.001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7395214"/>
        <c:crosses val="autoZero"/>
        <c:crossBetween val="midCat"/>
        <c:dispUnits/>
      </c:valAx>
      <c:valAx>
        <c:axId val="57395214"/>
        <c:scaling>
          <c:orientation val="minMax"/>
        </c:scaling>
        <c:axPos val="l"/>
        <c:title>
          <c:tx>
            <c:rich>
              <a:bodyPr vert="horz" rot="0" anchor="ctr"/>
              <a:lstStyle/>
              <a:p>
                <a:pPr algn="ctr">
                  <a:defRPr/>
                </a:pPr>
                <a:r>
                  <a:rPr lang="en-US" cap="none" sz="1000" b="0" i="0" u="none" baseline="0">
                    <a:solidFill>
                      <a:srgbClr val="000000"/>
                    </a:solidFill>
                  </a:rPr>
                  <a:t>ジャンプの高さ</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0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64085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6"/>
          <c:y val="-0.00325"/>
          <c:w val="0.83075"/>
          <c:h val="0.856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5"/>
            <c:spPr>
              <a:ln w="25400">
                <a:solidFill>
                  <a:srgbClr val="666699"/>
                </a:solidFill>
              </a:ln>
            </c:spPr>
            <c:marker>
              <c:symbol val="none"/>
            </c:marker>
          </c:dPt>
          <c:xVal>
            <c:numRef>
              <c:f>'3-11'!$B$18:$B$148</c:f>
              <c:numCache/>
            </c:numRef>
          </c:xVal>
          <c:yVal>
            <c:numRef>
              <c:f>'3-11'!$C$18:$C$148</c:f>
              <c:numCache/>
            </c:numRef>
          </c:yVal>
          <c:smooth val="1"/>
        </c:ser>
        <c:axId val="7900383"/>
        <c:axId val="32045448"/>
      </c:scatterChart>
      <c:valAx>
        <c:axId val="7900383"/>
        <c:scaling>
          <c:orientation val="minMax"/>
        </c:scaling>
        <c:axPos val="b"/>
        <c:title>
          <c:tx>
            <c:rich>
              <a:bodyPr vert="horz" rot="0" anchor="ctr"/>
              <a:lstStyle/>
              <a:p>
                <a:pPr algn="ctr">
                  <a:defRPr/>
                </a:pPr>
                <a:r>
                  <a:rPr lang="en-US" cap="none" sz="1000" b="0" i="0" u="none" baseline="0">
                    <a:solidFill>
                      <a:srgbClr val="000000"/>
                    </a:solidFill>
                  </a:rPr>
                  <a:t>水平方向の飛距離</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075"/>
              <c:y val="0.0025"/>
            </c:manualLayout>
          </c:layout>
          <c:overlay val="0"/>
          <c:spPr>
            <a:noFill/>
            <a:ln w="3175">
              <a:noFill/>
            </a:ln>
          </c:spPr>
        </c:title>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32045448"/>
        <c:crosses val="autoZero"/>
        <c:crossBetween val="midCat"/>
        <c:dispUnits/>
        <c:minorUnit val="1"/>
      </c:valAx>
      <c:valAx>
        <c:axId val="32045448"/>
        <c:scaling>
          <c:orientation val="minMax"/>
        </c:scaling>
        <c:axPos val="l"/>
        <c:title>
          <c:tx>
            <c:rich>
              <a:bodyPr vert="horz" rot="0" anchor="ctr"/>
              <a:lstStyle/>
              <a:p>
                <a:pPr algn="ctr">
                  <a:defRPr/>
                </a:pPr>
                <a:r>
                  <a:rPr lang="en-US" cap="none" sz="1000" b="0" i="0" u="none" baseline="0">
                    <a:solidFill>
                      <a:srgbClr val="000000"/>
                    </a:solidFill>
                  </a:rPr>
                  <a:t>ボールの高さ</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05"/>
              <c:y val="0.008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90038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矢とリンゴの軌跡</a:t>
            </a:r>
          </a:p>
        </c:rich>
      </c:tx>
      <c:layout>
        <c:manualLayout>
          <c:xMode val="factor"/>
          <c:yMode val="factor"/>
          <c:x val="-0.00175"/>
          <c:y val="-0.0125"/>
        </c:manualLayout>
      </c:layout>
      <c:spPr>
        <a:noFill/>
        <a:ln w="3175">
          <a:noFill/>
        </a:ln>
      </c:spPr>
    </c:title>
    <c:plotArea>
      <c:layout>
        <c:manualLayout>
          <c:xMode val="edge"/>
          <c:yMode val="edge"/>
          <c:x val="0.08175"/>
          <c:y val="0.0725"/>
          <c:w val="0.76825"/>
          <c:h val="0.82875"/>
        </c:manualLayout>
      </c:layout>
      <c:scatterChart>
        <c:scatterStyle val="smoothMarker"/>
        <c:varyColors val="0"/>
        <c:ser>
          <c:idx val="0"/>
          <c:order val="0"/>
          <c:tx>
            <c:v>矢</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'3-12'!$B$15:$B$165</c:f>
              <c:numCache/>
            </c:numRef>
          </c:xVal>
          <c:yVal>
            <c:numRef>
              <c:f>'3-12'!$C$15:$C$165</c:f>
              <c:numCache/>
            </c:numRef>
          </c:yVal>
          <c:smooth val="1"/>
        </c:ser>
        <c:ser>
          <c:idx val="1"/>
          <c:order val="1"/>
          <c:tx>
            <c:v>リンゴ</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'3-12'!$D$15:$D$165</c:f>
              <c:numCache/>
            </c:numRef>
          </c:xVal>
          <c:yVal>
            <c:numRef>
              <c:f>'3-12'!$E$15:$E$165</c:f>
              <c:numCache/>
            </c:numRef>
          </c:yVal>
          <c:smooth val="1"/>
        </c:ser>
        <c:axId val="33472585"/>
        <c:axId val="26270050"/>
      </c:scatterChart>
      <c:valAx>
        <c:axId val="33472585"/>
        <c:scaling>
          <c:orientation val="minMax"/>
        </c:scaling>
        <c:axPos val="b"/>
        <c:title>
          <c:tx>
            <c:rich>
              <a:bodyPr vert="horz" rot="0" anchor="ctr"/>
              <a:lstStyle/>
              <a:p>
                <a:pPr algn="ctr">
                  <a:defRPr/>
                </a:pPr>
                <a:r>
                  <a:rPr lang="en-US" cap="none" sz="1000" b="0" i="0" u="none" baseline="0">
                    <a:solidFill>
                      <a:srgbClr val="000000"/>
                    </a:solidFill>
                  </a:rPr>
                  <a:t>水平方向の距離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(m)</a:t>
                </a:r>
              </a:p>
            </c:rich>
          </c:tx>
          <c:layout>
            <c:manualLayout>
              <c:xMode val="factor"/>
              <c:yMode val="factor"/>
              <c:x val="0.00075"/>
              <c:y val="0.003"/>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6270050"/>
        <c:crosses val="autoZero"/>
        <c:crossBetween val="midCat"/>
        <c:dispUnits/>
      </c:valAx>
      <c:valAx>
        <c:axId val="26270050"/>
        <c:scaling>
          <c:orientation val="minMax"/>
        </c:scaling>
        <c:axPos val="l"/>
        <c:title>
          <c:tx>
            <c:rich>
              <a:bodyPr vert="horz" rot="0" anchor="ctr"/>
              <a:lstStyle/>
              <a:p>
                <a:pPr algn="ctr">
                  <a:defRPr/>
                </a:pPr>
                <a:r>
                  <a:rPr lang="en-US" cap="none" sz="1000" b="0" i="0" u="none" baseline="0">
                    <a:solidFill>
                      <a:srgbClr val="000000"/>
                    </a:solidFill>
                  </a:rPr>
                  <a:t>高さ</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(m)</a:t>
                </a:r>
              </a:p>
            </c:rich>
          </c:tx>
          <c:layout>
            <c:manualLayout>
              <c:xMode val="factor"/>
              <c:yMode val="factor"/>
              <c:x val="-0.000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472585"/>
        <c:crosses val="autoZero"/>
        <c:crossBetween val="midCat"/>
        <c:dispUnits/>
      </c:valAx>
      <c:spPr>
        <a:solidFill>
          <a:srgbClr val="FFFFFF"/>
        </a:solidFill>
        <a:ln w="3175">
          <a:noFill/>
        </a:ln>
      </c:spPr>
    </c:plotArea>
    <c:legend>
      <c:legendPos val="r"/>
      <c:layout>
        <c:manualLayout>
          <c:xMode val="edge"/>
          <c:yMode val="edge"/>
          <c:x val="0.87025"/>
          <c:y val="0.47375"/>
          <c:w val="0.1215"/>
          <c:h val="0.11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ボールの軌跡</a:t>
            </a:r>
          </a:p>
        </c:rich>
      </c:tx>
      <c:layout>
        <c:manualLayout>
          <c:xMode val="factor"/>
          <c:yMode val="factor"/>
          <c:x val="-0.00175"/>
          <c:y val="-0.0095"/>
        </c:manualLayout>
      </c:layout>
      <c:spPr>
        <a:noFill/>
        <a:ln w="3175">
          <a:noFill/>
        </a:ln>
      </c:spPr>
    </c:title>
    <c:plotArea>
      <c:layout>
        <c:manualLayout>
          <c:xMode val="edge"/>
          <c:yMode val="edge"/>
          <c:x val="0.1485"/>
          <c:y val="0.0915"/>
          <c:w val="0.7025"/>
          <c:h val="0.77625"/>
        </c:manualLayout>
      </c:layout>
      <c:scatterChart>
        <c:scatterStyle val="smoothMarker"/>
        <c:varyColors val="0"/>
        <c:ser>
          <c:idx val="0"/>
          <c:order val="0"/>
          <c:tx>
            <c:v>太郎</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'3-13'!$B$23:$B$223</c:f>
              <c:numCache/>
            </c:numRef>
          </c:xVal>
          <c:yVal>
            <c:numRef>
              <c:f>'3-13'!$C$23:$C$223</c:f>
              <c:numCache/>
            </c:numRef>
          </c:yVal>
          <c:smooth val="1"/>
        </c:ser>
        <c:ser>
          <c:idx val="1"/>
          <c:order val="1"/>
          <c:tx>
            <c:v>次郎</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'3-13'!$D$23:$D$223</c:f>
              <c:numCache/>
            </c:numRef>
          </c:xVal>
          <c:yVal>
            <c:numRef>
              <c:f>'3-13'!$E$23:$E$223</c:f>
              <c:numCache/>
            </c:numRef>
          </c:yVal>
          <c:smooth val="1"/>
        </c:ser>
        <c:axId val="56333075"/>
        <c:axId val="47587740"/>
      </c:scatterChart>
      <c:valAx>
        <c:axId val="56333075"/>
        <c:scaling>
          <c:orientation val="minMax"/>
        </c:scaling>
        <c:axPos val="b"/>
        <c:title>
          <c:tx>
            <c:rich>
              <a:bodyPr vert="horz" rot="0" anchor="ctr"/>
              <a:lstStyle/>
              <a:p>
                <a:pPr algn="ctr">
                  <a:defRPr/>
                </a:pPr>
                <a:r>
                  <a:rPr lang="en-US" cap="none" sz="1000" b="0" i="0" u="none" baseline="0">
                    <a:solidFill>
                      <a:srgbClr val="000000"/>
                    </a:solidFill>
                  </a:rPr>
                  <a:t>水平方向の距離（</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
              <c:y val="-0.002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7587740"/>
        <c:crosses val="autoZero"/>
        <c:crossBetween val="midCat"/>
        <c:dispUnits/>
      </c:valAx>
      <c:valAx>
        <c:axId val="47587740"/>
        <c:scaling>
          <c:orientation val="minMax"/>
        </c:scaling>
        <c:axPos val="l"/>
        <c:title>
          <c:tx>
            <c:rich>
              <a:bodyPr vert="horz" rot="0" anchor="ctr"/>
              <a:lstStyle/>
              <a:p>
                <a:pPr algn="ctr">
                  <a:defRPr/>
                </a:pPr>
                <a:r>
                  <a:rPr lang="en-US" cap="none" sz="1000" b="0" i="0" u="none" baseline="0">
                    <a:solidFill>
                      <a:srgbClr val="000000"/>
                    </a:solidFill>
                  </a:rPr>
                  <a:t>ボールの高さ</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075"/>
              <c:y val="0.01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333075"/>
        <c:crosses val="autoZero"/>
        <c:crossBetween val="midCat"/>
        <c:dispUnits/>
      </c:valAx>
      <c:spPr>
        <a:solidFill>
          <a:srgbClr val="FFFFFF"/>
        </a:solidFill>
        <a:ln w="3175">
          <a:noFill/>
        </a:ln>
      </c:spPr>
    </c:plotArea>
    <c:legend>
      <c:legendPos val="r"/>
      <c:layout>
        <c:manualLayout>
          <c:xMode val="edge"/>
          <c:yMode val="edge"/>
          <c:x val="0.87475"/>
          <c:y val="0.467"/>
          <c:w val="0.11825"/>
          <c:h val="0.14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
          <c:y val="0.0235"/>
          <c:w val="0.7955"/>
          <c:h val="0.9202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3"/>
            <c:spPr>
              <a:ln w="25400">
                <a:solidFill>
                  <a:srgbClr val="666699"/>
                </a:solidFill>
              </a:ln>
            </c:spPr>
            <c:marker>
              <c:symbol val="none"/>
            </c:marker>
          </c:dPt>
          <c:xVal>
            <c:numRef>
              <c:f>'3-2'!$A$11:$A$161</c:f>
              <c:numCache/>
            </c:numRef>
          </c:xVal>
          <c:yVal>
            <c:numRef>
              <c:f>'3-2'!$B$11:$B$161</c:f>
              <c:numCache/>
            </c:numRef>
          </c:yVal>
          <c:smooth val="1"/>
        </c:ser>
        <c:axId val="62640133"/>
        <c:axId val="4936126"/>
      </c:scatterChart>
      <c:valAx>
        <c:axId val="62640133"/>
        <c:scaling>
          <c:orientation val="minMax"/>
        </c:scaling>
        <c:axPos val="b"/>
        <c:title>
          <c:tx>
            <c:rich>
              <a:bodyPr vert="horz" rot="0" anchor="ctr"/>
              <a:lstStyle/>
              <a:p>
                <a:pPr algn="ctr">
                  <a:defRPr/>
                </a:pPr>
                <a:r>
                  <a:rPr lang="en-US" cap="none" sz="1000" b="0" i="0" u="none" baseline="0">
                    <a:solidFill>
                      <a:srgbClr val="000000"/>
                    </a:solidFill>
                  </a:rPr>
                  <a:t>経過時間（</a:t>
                </a:r>
                <a:r>
                  <a:rPr lang="en-US" cap="none" sz="1000" b="0" i="0" u="none" baseline="0">
                    <a:solidFill>
                      <a:srgbClr val="000000"/>
                    </a:solidFill>
                    <a:latin typeface="Calibri"/>
                    <a:ea typeface="Calibri"/>
                    <a:cs typeface="Calibri"/>
                  </a:rPr>
                  <a:t>s</a:t>
                </a:r>
                <a:r>
                  <a:rPr lang="en-US" cap="none" sz="1000" b="0" i="0" u="none" baseline="0">
                    <a:solidFill>
                      <a:srgbClr val="000000"/>
                    </a:solidFill>
                  </a:rPr>
                  <a:t>）</a:t>
                </a:r>
              </a:p>
            </c:rich>
          </c:tx>
          <c:layout>
            <c:manualLayout>
              <c:xMode val="factor"/>
              <c:yMode val="factor"/>
              <c:x val="0"/>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high"/>
        <c:spPr>
          <a:ln w="3175">
            <a:solidFill>
              <a:srgbClr val="808080"/>
            </a:solidFill>
          </a:ln>
        </c:spPr>
        <c:crossAx val="4936126"/>
        <c:crosses val="autoZero"/>
        <c:crossBetween val="midCat"/>
        <c:dispUnits/>
      </c:valAx>
      <c:valAx>
        <c:axId val="4936126"/>
        <c:scaling>
          <c:orientation val="minMax"/>
        </c:scaling>
        <c:axPos val="l"/>
        <c:title>
          <c:tx>
            <c:rich>
              <a:bodyPr vert="horz" rot="0" anchor="ctr"/>
              <a:lstStyle/>
              <a:p>
                <a:pPr algn="ctr">
                  <a:defRPr/>
                </a:pPr>
                <a:r>
                  <a:rPr lang="en-US" cap="none" sz="1000" b="0" i="0" u="none" baseline="0">
                    <a:solidFill>
                      <a:srgbClr val="000000"/>
                    </a:solidFill>
                  </a:rPr>
                  <a:t>落下した距離</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05"/>
              <c:y val="-0.003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64013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35"/>
          <c:y val="0.02575"/>
          <c:w val="0.809"/>
          <c:h val="0.9127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4"/>
            <c:spPr>
              <a:ln w="25400">
                <a:solidFill>
                  <a:srgbClr val="666699"/>
                </a:solidFill>
              </a:ln>
            </c:spPr>
            <c:marker>
              <c:symbol val="none"/>
            </c:marker>
          </c:dPt>
          <c:xVal>
            <c:numRef>
              <c:f>'3-3'!$A$11:$A$91</c:f>
              <c:numCache/>
            </c:numRef>
          </c:xVal>
          <c:yVal>
            <c:numRef>
              <c:f>'3-3'!$B$11:$B$91</c:f>
              <c:numCache/>
            </c:numRef>
          </c:yVal>
          <c:smooth val="1"/>
        </c:ser>
        <c:axId val="36662031"/>
        <c:axId val="41695288"/>
      </c:scatterChart>
      <c:valAx>
        <c:axId val="36662031"/>
        <c:scaling>
          <c:orientation val="minMax"/>
        </c:scaling>
        <c:axPos val="b"/>
        <c:title>
          <c:tx>
            <c:rich>
              <a:bodyPr vert="horz" rot="0" anchor="ctr"/>
              <a:lstStyle/>
              <a:p>
                <a:pPr algn="ctr">
                  <a:defRPr/>
                </a:pPr>
                <a:r>
                  <a:rPr lang="en-US" cap="none" sz="1000" b="0" i="0" u="none" baseline="0">
                    <a:solidFill>
                      <a:srgbClr val="000000"/>
                    </a:solidFill>
                  </a:rPr>
                  <a:t>経過時間（</a:t>
                </a:r>
                <a:r>
                  <a:rPr lang="en-US" cap="none" sz="1000" b="0" i="0" u="none" baseline="0">
                    <a:solidFill>
                      <a:srgbClr val="000000"/>
                    </a:solidFill>
                    <a:latin typeface="Calibri"/>
                    <a:ea typeface="Calibri"/>
                    <a:cs typeface="Calibri"/>
                  </a:rPr>
                  <a:t>s</a:t>
                </a:r>
                <a:r>
                  <a:rPr lang="en-US" cap="none" sz="1000" b="0" i="0" u="none" baseline="0">
                    <a:solidFill>
                      <a:srgbClr val="000000"/>
                    </a:solidFill>
                  </a:rPr>
                  <a:t>）</a:t>
                </a:r>
              </a:p>
            </c:rich>
          </c:tx>
          <c:layout>
            <c:manualLayout>
              <c:xMode val="factor"/>
              <c:yMode val="factor"/>
              <c:x val="0"/>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high"/>
        <c:spPr>
          <a:ln w="3175">
            <a:solidFill>
              <a:srgbClr val="808080"/>
            </a:solidFill>
          </a:ln>
        </c:spPr>
        <c:crossAx val="41695288"/>
        <c:crosses val="autoZero"/>
        <c:crossBetween val="midCat"/>
        <c:dispUnits/>
      </c:valAx>
      <c:valAx>
        <c:axId val="41695288"/>
        <c:scaling>
          <c:orientation val="minMax"/>
        </c:scaling>
        <c:axPos val="l"/>
        <c:title>
          <c:tx>
            <c:rich>
              <a:bodyPr vert="horz" rot="0" anchor="ctr"/>
              <a:lstStyle/>
              <a:p>
                <a:pPr algn="ctr">
                  <a:defRPr/>
                </a:pPr>
                <a:r>
                  <a:rPr lang="en-US" cap="none" sz="1000" b="0" i="0" u="none" baseline="0">
                    <a:solidFill>
                      <a:srgbClr val="000000"/>
                    </a:solidFill>
                  </a:rPr>
                  <a:t>落下した距離</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05"/>
              <c:y val="-0.004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66203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775"/>
          <c:y val="-0.0035"/>
          <c:w val="0.8065"/>
          <c:h val="0.899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'3-4'!$A$11:$A$311</c:f>
              <c:numCache/>
            </c:numRef>
          </c:xVal>
          <c:yVal>
            <c:numRef>
              <c:f>'3-4'!$B$11:$B$311</c:f>
              <c:numCache/>
            </c:numRef>
          </c:yVal>
          <c:smooth val="1"/>
        </c:ser>
        <c:axId val="19893113"/>
        <c:axId val="25656594"/>
      </c:scatterChart>
      <c:valAx>
        <c:axId val="19893113"/>
        <c:scaling>
          <c:orientation val="minMax"/>
        </c:scaling>
        <c:axPos val="b"/>
        <c:title>
          <c:tx>
            <c:rich>
              <a:bodyPr vert="horz" rot="0" anchor="ctr"/>
              <a:lstStyle/>
              <a:p>
                <a:pPr algn="ctr">
                  <a:defRPr/>
                </a:pPr>
                <a:r>
                  <a:rPr lang="en-US" cap="none" sz="1000" b="0" i="0" u="none" baseline="0">
                    <a:solidFill>
                      <a:srgbClr val="000000"/>
                    </a:solidFill>
                  </a:rPr>
                  <a:t>経過時間（</a:t>
                </a:r>
                <a:r>
                  <a:rPr lang="en-US" cap="none" sz="1000" b="0" i="0" u="none" baseline="0">
                    <a:solidFill>
                      <a:srgbClr val="000000"/>
                    </a:solidFill>
                    <a:latin typeface="Calibri"/>
                    <a:ea typeface="Calibri"/>
                    <a:cs typeface="Calibri"/>
                  </a:rPr>
                  <a:t>s</a:t>
                </a:r>
                <a:r>
                  <a:rPr lang="en-US" cap="none" sz="1000" b="0" i="0" u="none" baseline="0">
                    <a:solidFill>
                      <a:srgbClr val="000000"/>
                    </a:solidFill>
                  </a:rPr>
                  <a:t>）</a:t>
                </a:r>
              </a:p>
            </c:rich>
          </c:tx>
          <c:layout>
            <c:manualLayout>
              <c:xMode val="factor"/>
              <c:yMode val="factor"/>
              <c:x val="0"/>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656594"/>
        <c:crosses val="autoZero"/>
        <c:crossBetween val="midCat"/>
        <c:dispUnits/>
      </c:valAx>
      <c:valAx>
        <c:axId val="25656594"/>
        <c:scaling>
          <c:orientation val="minMax"/>
        </c:scaling>
        <c:axPos val="l"/>
        <c:title>
          <c:tx>
            <c:rich>
              <a:bodyPr vert="horz" rot="0" anchor="ctr"/>
              <a:lstStyle/>
              <a:p>
                <a:pPr algn="ctr">
                  <a:defRPr/>
                </a:pPr>
                <a:r>
                  <a:rPr lang="en-US" cap="none" sz="1000" b="0" i="0" u="none" baseline="0">
                    <a:solidFill>
                      <a:srgbClr val="000000"/>
                    </a:solidFill>
                  </a:rPr>
                  <a:t>ボールの高さ</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05"/>
              <c:y val="0.007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89311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
          <c:y val="-0.004"/>
          <c:w val="0.81325"/>
          <c:h val="0.8792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'3-5'!$A$11:$A$261</c:f>
              <c:numCache/>
            </c:numRef>
          </c:xVal>
          <c:yVal>
            <c:numRef>
              <c:f>'3-5'!$B$11:$B$261</c:f>
              <c:numCache/>
            </c:numRef>
          </c:yVal>
          <c:smooth val="1"/>
        </c:ser>
        <c:axId val="1735491"/>
        <c:axId val="20240972"/>
      </c:scatterChart>
      <c:valAx>
        <c:axId val="1735491"/>
        <c:scaling>
          <c:orientation val="minMax"/>
        </c:scaling>
        <c:axPos val="b"/>
        <c:title>
          <c:tx>
            <c:rich>
              <a:bodyPr vert="horz" rot="0" anchor="ctr"/>
              <a:lstStyle/>
              <a:p>
                <a:pPr algn="ctr">
                  <a:defRPr/>
                </a:pPr>
                <a:r>
                  <a:rPr lang="en-US" cap="none" sz="1000" b="0" i="0" u="none" baseline="0">
                    <a:solidFill>
                      <a:srgbClr val="000000"/>
                    </a:solidFill>
                  </a:rPr>
                  <a:t>経過時間（</a:t>
                </a:r>
                <a:r>
                  <a:rPr lang="en-US" cap="none" sz="1000" b="0" i="0" u="none" baseline="0">
                    <a:solidFill>
                      <a:srgbClr val="000000"/>
                    </a:solidFill>
                    <a:latin typeface="Calibri"/>
                    <a:ea typeface="Calibri"/>
                    <a:cs typeface="Calibri"/>
                  </a:rPr>
                  <a:t>s</a:t>
                </a:r>
                <a:r>
                  <a:rPr lang="en-US" cap="none" sz="1000" b="0" i="0" u="none" baseline="0">
                    <a:solidFill>
                      <a:srgbClr val="000000"/>
                    </a:solidFill>
                  </a:rPr>
                  <a:t>）</a:t>
                </a:r>
              </a:p>
            </c:rich>
          </c:tx>
          <c:layout>
            <c:manualLayout>
              <c:xMode val="factor"/>
              <c:yMode val="factor"/>
              <c:x val="0"/>
              <c:y val="0.004"/>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240972"/>
        <c:crosses val="autoZero"/>
        <c:crossBetween val="midCat"/>
        <c:dispUnits/>
      </c:valAx>
      <c:valAx>
        <c:axId val="20240972"/>
        <c:scaling>
          <c:orientation val="minMax"/>
        </c:scaling>
        <c:axPos val="l"/>
        <c:title>
          <c:tx>
            <c:rich>
              <a:bodyPr vert="horz" rot="0" anchor="ctr"/>
              <a:lstStyle/>
              <a:p>
                <a:pPr algn="ctr">
                  <a:defRPr/>
                </a:pPr>
                <a:r>
                  <a:rPr lang="en-US" cap="none" sz="1000" b="0" i="0" u="none" baseline="0">
                    <a:solidFill>
                      <a:srgbClr val="000000"/>
                    </a:solidFill>
                  </a:rPr>
                  <a:t>ボールの高さ</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05"/>
              <c:y val="0.01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3549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8"/>
          <c:y val="-0.0035"/>
          <c:w val="0.83825"/>
          <c:h val="0.94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'3-6'!$B$17:$B$372</c:f>
              <c:numCache/>
            </c:numRef>
          </c:xVal>
          <c:yVal>
            <c:numRef>
              <c:f>'3-6'!$C$17:$C$372</c:f>
              <c:numCache/>
            </c:numRef>
          </c:yVal>
          <c:smooth val="1"/>
        </c:ser>
        <c:axId val="56616045"/>
        <c:axId val="5663206"/>
      </c:scatterChart>
      <c:valAx>
        <c:axId val="56616045"/>
        <c:scaling>
          <c:orientation val="minMax"/>
        </c:scaling>
        <c:axPos val="b"/>
        <c:title>
          <c:tx>
            <c:rich>
              <a:bodyPr vert="horz" rot="0" anchor="ctr"/>
              <a:lstStyle/>
              <a:p>
                <a:pPr algn="ctr">
                  <a:defRPr/>
                </a:pPr>
                <a:r>
                  <a:rPr lang="en-US" cap="none" sz="1000" b="0" i="0" u="none" baseline="0">
                    <a:solidFill>
                      <a:srgbClr val="000000"/>
                    </a:solidFill>
                  </a:rPr>
                  <a:t>水平方向の飛距離（</a:t>
                </a:r>
                <a:r>
                  <a:rPr lang="en-US" cap="none" sz="1000" b="0" i="0" u="none" baseline="0">
                    <a:solidFill>
                      <a:srgbClr val="000000"/>
                    </a:solidFill>
                    <a:latin typeface="Calibri"/>
                    <a:ea typeface="Calibri"/>
                    <a:cs typeface="Calibri"/>
                  </a:rPr>
                  <a:t>m)</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663206"/>
        <c:crosses val="autoZero"/>
        <c:crossBetween val="midCat"/>
        <c:dispUnits/>
      </c:valAx>
      <c:valAx>
        <c:axId val="5663206"/>
        <c:scaling>
          <c:orientation val="minMax"/>
        </c:scaling>
        <c:axPos val="l"/>
        <c:title>
          <c:tx>
            <c:rich>
              <a:bodyPr vert="horz" rot="0" anchor="ctr"/>
              <a:lstStyle/>
              <a:p>
                <a:pPr algn="ctr">
                  <a:defRPr/>
                </a:pPr>
                <a:r>
                  <a:rPr lang="en-US" cap="none" sz="1000" b="0" i="0" u="none" baseline="0">
                    <a:solidFill>
                      <a:srgbClr val="000000"/>
                    </a:solidFill>
                  </a:rPr>
                  <a:t>ボールの高さ</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0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61604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25"/>
          <c:y val="-0.004"/>
          <c:w val="0.82275"/>
          <c:h val="0.935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'3-7'!$B$16:$B$66</c:f>
              <c:numCache/>
            </c:numRef>
          </c:xVal>
          <c:yVal>
            <c:numRef>
              <c:f>'3-7'!$C$16:$C$66</c:f>
              <c:numCache/>
            </c:numRef>
          </c:yVal>
          <c:smooth val="1"/>
        </c:ser>
        <c:axId val="34263287"/>
        <c:axId val="29533664"/>
      </c:scatterChart>
      <c:valAx>
        <c:axId val="34263287"/>
        <c:scaling>
          <c:orientation val="minMax"/>
        </c:scaling>
        <c:axPos val="b"/>
        <c:title>
          <c:tx>
            <c:rich>
              <a:bodyPr vert="horz" rot="0" anchor="ctr"/>
              <a:lstStyle/>
              <a:p>
                <a:pPr algn="ctr">
                  <a:defRPr/>
                </a:pPr>
                <a:r>
                  <a:rPr lang="en-US" cap="none" sz="1000" b="0" i="0" u="none" baseline="0">
                    <a:solidFill>
                      <a:srgbClr val="000000"/>
                    </a:solidFill>
                  </a:rPr>
                  <a:t>水平方向の飛距離（</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
              <c:y val="0.00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533664"/>
        <c:crosses val="autoZero"/>
        <c:crossBetween val="midCat"/>
        <c:dispUnits/>
      </c:valAx>
      <c:valAx>
        <c:axId val="29533664"/>
        <c:scaling>
          <c:orientation val="minMax"/>
        </c:scaling>
        <c:axPos val="l"/>
        <c:title>
          <c:tx>
            <c:rich>
              <a:bodyPr vert="horz" rot="0" anchor="ctr"/>
              <a:lstStyle/>
              <a:p>
                <a:pPr algn="ctr">
                  <a:defRPr/>
                </a:pPr>
                <a:r>
                  <a:rPr lang="en-US" cap="none" sz="1000" b="0" i="0" u="none" baseline="0">
                    <a:solidFill>
                      <a:srgbClr val="000000"/>
                    </a:solidFill>
                  </a:rPr>
                  <a:t>ジャンプの高さ</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0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26328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25"/>
          <c:y val="0.02225"/>
          <c:w val="0.904"/>
          <c:h val="0.9247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8"/>
            <c:spPr>
              <a:ln w="25400">
                <a:solidFill>
                  <a:srgbClr val="666699"/>
                </a:solidFill>
              </a:ln>
            </c:spPr>
            <c:marker>
              <c:symbol val="none"/>
            </c:marker>
          </c:dPt>
          <c:xVal>
            <c:numRef>
              <c:f>'3-8'!$B$19:$B$119</c:f>
              <c:numCache/>
            </c:numRef>
          </c:xVal>
          <c:yVal>
            <c:numRef>
              <c:f>'3-8'!$C$19:$C$119</c:f>
              <c:numCache/>
            </c:numRef>
          </c:yVal>
          <c:smooth val="1"/>
        </c:ser>
        <c:axId val="11250401"/>
        <c:axId val="61761594"/>
      </c:scatterChart>
      <c:valAx>
        <c:axId val="11250401"/>
        <c:scaling>
          <c:orientation val="minMax"/>
        </c:scaling>
        <c:axPos val="b"/>
        <c:title>
          <c:tx>
            <c:rich>
              <a:bodyPr vert="horz" rot="0" anchor="ctr"/>
              <a:lstStyle/>
              <a:p>
                <a:pPr algn="ctr">
                  <a:defRPr/>
                </a:pPr>
                <a:r>
                  <a:rPr lang="en-US" cap="none" sz="1000" b="0" i="0" u="none" baseline="0">
                    <a:solidFill>
                      <a:srgbClr val="000000"/>
                    </a:solidFill>
                  </a:rPr>
                  <a:t>水平方向の飛距離（</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
              <c:y val="0.00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high"/>
        <c:spPr>
          <a:ln w="3175">
            <a:solidFill>
              <a:srgbClr val="808080"/>
            </a:solidFill>
          </a:ln>
        </c:spPr>
        <c:crossAx val="61761594"/>
        <c:crosses val="autoZero"/>
        <c:crossBetween val="midCat"/>
        <c:dispUnits/>
      </c:valAx>
      <c:valAx>
        <c:axId val="61761594"/>
        <c:scaling>
          <c:orientation val="minMax"/>
        </c:scaling>
        <c:axPos val="l"/>
        <c:title>
          <c:tx>
            <c:rich>
              <a:bodyPr vert="horz" rot="0" anchor="ctr"/>
              <a:lstStyle/>
              <a:p>
                <a:pPr algn="ctr">
                  <a:defRPr/>
                </a:pPr>
                <a:r>
                  <a:rPr lang="en-US" cap="none" sz="1000" b="0" i="0" u="none" baseline="0">
                    <a:solidFill>
                      <a:srgbClr val="000000"/>
                    </a:solidFill>
                  </a:rPr>
                  <a:t>高さ</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1"/>
              <c:y val="-0.00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25040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25"/>
          <c:y val="0.02225"/>
          <c:w val="0.904"/>
          <c:h val="0.9247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'3-9'!$B$19:$B$119</c:f>
              <c:numCache/>
            </c:numRef>
          </c:xVal>
          <c:yVal>
            <c:numRef>
              <c:f>'3-9'!$C$19:$C$119</c:f>
              <c:numCache/>
            </c:numRef>
          </c:yVal>
          <c:smooth val="1"/>
        </c:ser>
        <c:axId val="60963883"/>
        <c:axId val="57076468"/>
      </c:scatterChart>
      <c:valAx>
        <c:axId val="60963883"/>
        <c:scaling>
          <c:orientation val="minMax"/>
        </c:scaling>
        <c:axPos val="b"/>
        <c:title>
          <c:tx>
            <c:rich>
              <a:bodyPr vert="horz" rot="0" anchor="ctr"/>
              <a:lstStyle/>
              <a:p>
                <a:pPr algn="ctr">
                  <a:defRPr/>
                </a:pPr>
                <a:r>
                  <a:rPr lang="en-US" cap="none" sz="1000" b="0" i="0" u="none" baseline="0">
                    <a:solidFill>
                      <a:srgbClr val="000000"/>
                    </a:solidFill>
                  </a:rPr>
                  <a:t>水平方向の飛距離（</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
              <c:y val="0.00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high"/>
        <c:spPr>
          <a:ln w="3175">
            <a:solidFill>
              <a:srgbClr val="808080"/>
            </a:solidFill>
          </a:ln>
        </c:spPr>
        <c:crossAx val="57076468"/>
        <c:crosses val="autoZero"/>
        <c:crossBetween val="midCat"/>
        <c:dispUnits/>
      </c:valAx>
      <c:valAx>
        <c:axId val="57076468"/>
        <c:scaling>
          <c:orientation val="minMax"/>
        </c:scaling>
        <c:axPos val="l"/>
        <c:title>
          <c:tx>
            <c:rich>
              <a:bodyPr vert="horz" rot="0" anchor="ctr"/>
              <a:lstStyle/>
              <a:p>
                <a:pPr algn="ctr">
                  <a:defRPr/>
                </a:pPr>
                <a:r>
                  <a:rPr lang="en-US" cap="none" sz="1000" b="0" i="0" u="none" baseline="0">
                    <a:solidFill>
                      <a:srgbClr val="000000"/>
                    </a:solidFill>
                  </a:rPr>
                  <a:t>高さ</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1"/>
              <c:y val="-0.00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96388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9</xdr:row>
      <xdr:rowOff>152400</xdr:rowOff>
    </xdr:from>
    <xdr:to>
      <xdr:col>9</xdr:col>
      <xdr:colOff>533400</xdr:colOff>
      <xdr:row>32</xdr:row>
      <xdr:rowOff>104775</xdr:rowOff>
    </xdr:to>
    <xdr:graphicFrame>
      <xdr:nvGraphicFramePr>
        <xdr:cNvPr id="1" name="グラフ 1"/>
        <xdr:cNvGraphicFramePr/>
      </xdr:nvGraphicFramePr>
      <xdr:xfrm>
        <a:off x="3057525" y="1866900"/>
        <a:ext cx="4181475" cy="4219575"/>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2</xdr:row>
      <xdr:rowOff>9525</xdr:rowOff>
    </xdr:from>
    <xdr:to>
      <xdr:col>2</xdr:col>
      <xdr:colOff>276225</xdr:colOff>
      <xdr:row>3</xdr:row>
      <xdr:rowOff>0</xdr:rowOff>
    </xdr:to>
    <xdr:pic>
      <xdr:nvPicPr>
        <xdr:cNvPr id="2" name="Picture 2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457450" y="390525"/>
          <a:ext cx="266700" cy="180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14</xdr:row>
      <xdr:rowOff>38100</xdr:rowOff>
    </xdr:from>
    <xdr:to>
      <xdr:col>13</xdr:col>
      <xdr:colOff>66675</xdr:colOff>
      <xdr:row>35</xdr:row>
      <xdr:rowOff>66675</xdr:rowOff>
    </xdr:to>
    <xdr:graphicFrame>
      <xdr:nvGraphicFramePr>
        <xdr:cNvPr id="1" name="グラフ 2"/>
        <xdr:cNvGraphicFramePr/>
      </xdr:nvGraphicFramePr>
      <xdr:xfrm>
        <a:off x="3695700" y="2705100"/>
        <a:ext cx="5524500" cy="3667125"/>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2</xdr:row>
      <xdr:rowOff>19050</xdr:rowOff>
    </xdr:from>
    <xdr:to>
      <xdr:col>2</xdr:col>
      <xdr:colOff>276225</xdr:colOff>
      <xdr:row>3</xdr:row>
      <xdr:rowOff>9525</xdr:rowOff>
    </xdr:to>
    <xdr:pic>
      <xdr:nvPicPr>
        <xdr:cNvPr id="2" name="Picture 27"/>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466975" y="400050"/>
          <a:ext cx="266700" cy="180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16</xdr:row>
      <xdr:rowOff>76200</xdr:rowOff>
    </xdr:from>
    <xdr:to>
      <xdr:col>13</xdr:col>
      <xdr:colOff>104775</xdr:colOff>
      <xdr:row>39</xdr:row>
      <xdr:rowOff>123825</xdr:rowOff>
    </xdr:to>
    <xdr:graphicFrame>
      <xdr:nvGraphicFramePr>
        <xdr:cNvPr id="1" name="グラフ 1"/>
        <xdr:cNvGraphicFramePr/>
      </xdr:nvGraphicFramePr>
      <xdr:xfrm>
        <a:off x="3257550" y="3124200"/>
        <a:ext cx="5572125" cy="4029075"/>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2</xdr:row>
      <xdr:rowOff>19050</xdr:rowOff>
    </xdr:from>
    <xdr:to>
      <xdr:col>2</xdr:col>
      <xdr:colOff>276225</xdr:colOff>
      <xdr:row>3</xdr:row>
      <xdr:rowOff>9525</xdr:rowOff>
    </xdr:to>
    <xdr:pic>
      <xdr:nvPicPr>
        <xdr:cNvPr id="2" name="Picture 26"/>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038350" y="400050"/>
          <a:ext cx="266700" cy="180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180975</xdr:rowOff>
    </xdr:from>
    <xdr:to>
      <xdr:col>2</xdr:col>
      <xdr:colOff>295275</xdr:colOff>
      <xdr:row>3</xdr:row>
      <xdr:rowOff>171450</xdr:rowOff>
    </xdr:to>
    <xdr:pic>
      <xdr:nvPicPr>
        <xdr:cNvPr id="1" name="Picture 20"/>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200275" y="561975"/>
          <a:ext cx="266700" cy="180975"/>
        </a:xfrm>
        <a:prstGeom prst="rect">
          <a:avLst/>
        </a:prstGeom>
        <a:noFill/>
        <a:ln w="9525" cmpd="sng">
          <a:noFill/>
        </a:ln>
      </xdr:spPr>
    </xdr:pic>
    <xdr:clientData/>
  </xdr:twoCellAnchor>
  <xdr:twoCellAnchor>
    <xdr:from>
      <xdr:col>6</xdr:col>
      <xdr:colOff>66675</xdr:colOff>
      <xdr:row>13</xdr:row>
      <xdr:rowOff>19050</xdr:rowOff>
    </xdr:from>
    <xdr:to>
      <xdr:col>14</xdr:col>
      <xdr:colOff>352425</xdr:colOff>
      <xdr:row>35</xdr:row>
      <xdr:rowOff>133350</xdr:rowOff>
    </xdr:to>
    <xdr:graphicFrame>
      <xdr:nvGraphicFramePr>
        <xdr:cNvPr id="2" name="グラフ 5"/>
        <xdr:cNvGraphicFramePr/>
      </xdr:nvGraphicFramePr>
      <xdr:xfrm>
        <a:off x="4667250" y="2495550"/>
        <a:ext cx="5162550" cy="39814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21</xdr:row>
      <xdr:rowOff>66675</xdr:rowOff>
    </xdr:from>
    <xdr:to>
      <xdr:col>14</xdr:col>
      <xdr:colOff>47625</xdr:colOff>
      <xdr:row>39</xdr:row>
      <xdr:rowOff>76200</xdr:rowOff>
    </xdr:to>
    <xdr:graphicFrame>
      <xdr:nvGraphicFramePr>
        <xdr:cNvPr id="1" name="グラフ 1"/>
        <xdr:cNvGraphicFramePr/>
      </xdr:nvGraphicFramePr>
      <xdr:xfrm>
        <a:off x="4867275" y="4067175"/>
        <a:ext cx="4876800" cy="3171825"/>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4</xdr:row>
      <xdr:rowOff>19050</xdr:rowOff>
    </xdr:from>
    <xdr:to>
      <xdr:col>2</xdr:col>
      <xdr:colOff>285750</xdr:colOff>
      <xdr:row>5</xdr:row>
      <xdr:rowOff>9525</xdr:rowOff>
    </xdr:to>
    <xdr:pic>
      <xdr:nvPicPr>
        <xdr:cNvPr id="2" name="Picture 36"/>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409825" y="781050"/>
          <a:ext cx="266700" cy="180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11</xdr:row>
      <xdr:rowOff>28575</xdr:rowOff>
    </xdr:from>
    <xdr:to>
      <xdr:col>10</xdr:col>
      <xdr:colOff>314325</xdr:colOff>
      <xdr:row>34</xdr:row>
      <xdr:rowOff>66675</xdr:rowOff>
    </xdr:to>
    <xdr:graphicFrame>
      <xdr:nvGraphicFramePr>
        <xdr:cNvPr id="1" name="グラフ 1"/>
        <xdr:cNvGraphicFramePr/>
      </xdr:nvGraphicFramePr>
      <xdr:xfrm>
        <a:off x="3067050" y="2124075"/>
        <a:ext cx="4562475" cy="3981450"/>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2</xdr:row>
      <xdr:rowOff>9525</xdr:rowOff>
    </xdr:from>
    <xdr:to>
      <xdr:col>2</xdr:col>
      <xdr:colOff>276225</xdr:colOff>
      <xdr:row>3</xdr:row>
      <xdr:rowOff>0</xdr:rowOff>
    </xdr:to>
    <xdr:pic>
      <xdr:nvPicPr>
        <xdr:cNvPr id="2" name="Picture 2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457450" y="390525"/>
          <a:ext cx="266700" cy="180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9</xdr:row>
      <xdr:rowOff>180975</xdr:rowOff>
    </xdr:from>
    <xdr:to>
      <xdr:col>11</xdr:col>
      <xdr:colOff>9525</xdr:colOff>
      <xdr:row>31</xdr:row>
      <xdr:rowOff>38100</xdr:rowOff>
    </xdr:to>
    <xdr:graphicFrame>
      <xdr:nvGraphicFramePr>
        <xdr:cNvPr id="1" name="グラフ 1"/>
        <xdr:cNvGraphicFramePr/>
      </xdr:nvGraphicFramePr>
      <xdr:xfrm>
        <a:off x="3057525" y="1895475"/>
        <a:ext cx="4876800" cy="3667125"/>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2</xdr:row>
      <xdr:rowOff>9525</xdr:rowOff>
    </xdr:from>
    <xdr:to>
      <xdr:col>2</xdr:col>
      <xdr:colOff>276225</xdr:colOff>
      <xdr:row>3</xdr:row>
      <xdr:rowOff>0</xdr:rowOff>
    </xdr:to>
    <xdr:pic>
      <xdr:nvPicPr>
        <xdr:cNvPr id="2" name="Picture 2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457450" y="390525"/>
          <a:ext cx="266700" cy="180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10</xdr:row>
      <xdr:rowOff>104775</xdr:rowOff>
    </xdr:from>
    <xdr:to>
      <xdr:col>12</xdr:col>
      <xdr:colOff>9525</xdr:colOff>
      <xdr:row>33</xdr:row>
      <xdr:rowOff>95250</xdr:rowOff>
    </xdr:to>
    <xdr:graphicFrame>
      <xdr:nvGraphicFramePr>
        <xdr:cNvPr id="1" name="グラフ 1"/>
        <xdr:cNvGraphicFramePr/>
      </xdr:nvGraphicFramePr>
      <xdr:xfrm>
        <a:off x="3009900" y="2009775"/>
        <a:ext cx="4905375" cy="3952875"/>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2</xdr:row>
      <xdr:rowOff>19050</xdr:rowOff>
    </xdr:from>
    <xdr:to>
      <xdr:col>2</xdr:col>
      <xdr:colOff>276225</xdr:colOff>
      <xdr:row>3</xdr:row>
      <xdr:rowOff>9525</xdr:rowOff>
    </xdr:to>
    <xdr:pic>
      <xdr:nvPicPr>
        <xdr:cNvPr id="2" name="Picture 23"/>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828800" y="400050"/>
          <a:ext cx="266700" cy="180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171450</xdr:rowOff>
    </xdr:from>
    <xdr:to>
      <xdr:col>12</xdr:col>
      <xdr:colOff>19050</xdr:colOff>
      <xdr:row>28</xdr:row>
      <xdr:rowOff>47625</xdr:rowOff>
    </xdr:to>
    <xdr:graphicFrame>
      <xdr:nvGraphicFramePr>
        <xdr:cNvPr id="1" name="グラフ 1"/>
        <xdr:cNvGraphicFramePr/>
      </xdr:nvGraphicFramePr>
      <xdr:xfrm>
        <a:off x="2943225" y="1695450"/>
        <a:ext cx="4895850" cy="3362325"/>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1</xdr:row>
      <xdr:rowOff>19050</xdr:rowOff>
    </xdr:from>
    <xdr:to>
      <xdr:col>2</xdr:col>
      <xdr:colOff>276225</xdr:colOff>
      <xdr:row>2</xdr:row>
      <xdr:rowOff>9525</xdr:rowOff>
    </xdr:to>
    <xdr:pic>
      <xdr:nvPicPr>
        <xdr:cNvPr id="2" name="Picture 23"/>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743075" y="209550"/>
          <a:ext cx="266700" cy="180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15</xdr:row>
      <xdr:rowOff>152400</xdr:rowOff>
    </xdr:from>
    <xdr:to>
      <xdr:col>13</xdr:col>
      <xdr:colOff>342900</xdr:colOff>
      <xdr:row>38</xdr:row>
      <xdr:rowOff>28575</xdr:rowOff>
    </xdr:to>
    <xdr:graphicFrame>
      <xdr:nvGraphicFramePr>
        <xdr:cNvPr id="1" name="グラフ 3"/>
        <xdr:cNvGraphicFramePr/>
      </xdr:nvGraphicFramePr>
      <xdr:xfrm>
        <a:off x="3467100" y="3009900"/>
        <a:ext cx="5886450" cy="3857625"/>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2</xdr:row>
      <xdr:rowOff>19050</xdr:rowOff>
    </xdr:from>
    <xdr:to>
      <xdr:col>2</xdr:col>
      <xdr:colOff>276225</xdr:colOff>
      <xdr:row>3</xdr:row>
      <xdr:rowOff>9525</xdr:rowOff>
    </xdr:to>
    <xdr:pic>
      <xdr:nvPicPr>
        <xdr:cNvPr id="2" name="Picture 29"/>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324100" y="400050"/>
          <a:ext cx="266700" cy="180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14</xdr:row>
      <xdr:rowOff>28575</xdr:rowOff>
    </xdr:from>
    <xdr:to>
      <xdr:col>13</xdr:col>
      <xdr:colOff>47625</xdr:colOff>
      <xdr:row>33</xdr:row>
      <xdr:rowOff>95250</xdr:rowOff>
    </xdr:to>
    <xdr:graphicFrame>
      <xdr:nvGraphicFramePr>
        <xdr:cNvPr id="1" name="グラフ 1"/>
        <xdr:cNvGraphicFramePr/>
      </xdr:nvGraphicFramePr>
      <xdr:xfrm>
        <a:off x="3181350" y="2695575"/>
        <a:ext cx="5562600" cy="3362325"/>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2</xdr:row>
      <xdr:rowOff>19050</xdr:rowOff>
    </xdr:from>
    <xdr:to>
      <xdr:col>2</xdr:col>
      <xdr:colOff>276225</xdr:colOff>
      <xdr:row>3</xdr:row>
      <xdr:rowOff>9525</xdr:rowOff>
    </xdr:to>
    <xdr:pic>
      <xdr:nvPicPr>
        <xdr:cNvPr id="2" name="Picture 27"/>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009775" y="400050"/>
          <a:ext cx="266700" cy="180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16</xdr:row>
      <xdr:rowOff>180975</xdr:rowOff>
    </xdr:from>
    <xdr:to>
      <xdr:col>12</xdr:col>
      <xdr:colOff>552450</xdr:colOff>
      <xdr:row>41</xdr:row>
      <xdr:rowOff>95250</xdr:rowOff>
    </xdr:to>
    <xdr:graphicFrame>
      <xdr:nvGraphicFramePr>
        <xdr:cNvPr id="1" name="グラフ 1"/>
        <xdr:cNvGraphicFramePr/>
      </xdr:nvGraphicFramePr>
      <xdr:xfrm>
        <a:off x="3657600" y="3228975"/>
        <a:ext cx="4981575" cy="4257675"/>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4</xdr:row>
      <xdr:rowOff>19050</xdr:rowOff>
    </xdr:from>
    <xdr:to>
      <xdr:col>2</xdr:col>
      <xdr:colOff>276225</xdr:colOff>
      <xdr:row>5</xdr:row>
      <xdr:rowOff>9525</xdr:rowOff>
    </xdr:to>
    <xdr:pic>
      <xdr:nvPicPr>
        <xdr:cNvPr id="2" name="Picture 31"/>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009775" y="781050"/>
          <a:ext cx="266700" cy="180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17</xdr:row>
      <xdr:rowOff>180975</xdr:rowOff>
    </xdr:from>
    <xdr:to>
      <xdr:col>12</xdr:col>
      <xdr:colOff>419100</xdr:colOff>
      <xdr:row>42</xdr:row>
      <xdr:rowOff>95250</xdr:rowOff>
    </xdr:to>
    <xdr:graphicFrame>
      <xdr:nvGraphicFramePr>
        <xdr:cNvPr id="1" name="グラフ 1"/>
        <xdr:cNvGraphicFramePr/>
      </xdr:nvGraphicFramePr>
      <xdr:xfrm>
        <a:off x="3981450" y="3419475"/>
        <a:ext cx="4981575" cy="4238625"/>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4</xdr:row>
      <xdr:rowOff>19050</xdr:rowOff>
    </xdr:from>
    <xdr:to>
      <xdr:col>2</xdr:col>
      <xdr:colOff>276225</xdr:colOff>
      <xdr:row>5</xdr:row>
      <xdr:rowOff>9525</xdr:rowOff>
    </xdr:to>
    <xdr:pic>
      <xdr:nvPicPr>
        <xdr:cNvPr id="2" name="Picture 31"/>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466975" y="781050"/>
          <a:ext cx="26670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0.xml" /><Relationship Id="rId4"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2:E14"/>
  <sheetViews>
    <sheetView tabSelected="1" zoomScalePageLayoutView="0" workbookViewId="0" topLeftCell="A1">
      <selection activeCell="A1" sqref="A1"/>
    </sheetView>
  </sheetViews>
  <sheetFormatPr defaultColWidth="9.140625" defaultRowHeight="15"/>
  <cols>
    <col min="1" max="1" width="11.140625" style="0" bestFit="1" customWidth="1"/>
  </cols>
  <sheetData>
    <row r="2" spans="1:2" ht="15">
      <c r="A2" s="1"/>
      <c r="B2" t="s">
        <v>123</v>
      </c>
    </row>
    <row r="3" spans="1:2" ht="15">
      <c r="A3" s="6"/>
      <c r="B3" t="s">
        <v>124</v>
      </c>
    </row>
    <row r="4" ht="15">
      <c r="A4" s="3"/>
    </row>
    <row r="5" ht="15">
      <c r="B5" t="s">
        <v>125</v>
      </c>
    </row>
    <row r="6" spans="2:3" ht="13.5">
      <c r="B6" s="4" t="s">
        <v>126</v>
      </c>
      <c r="C6" t="s">
        <v>127</v>
      </c>
    </row>
    <row r="7" ht="13.5">
      <c r="C7" t="s">
        <v>128</v>
      </c>
    </row>
    <row r="12" spans="1:5" ht="13.5">
      <c r="A12" t="s">
        <v>129</v>
      </c>
      <c r="B12" t="s">
        <v>122</v>
      </c>
      <c r="C12" s="7"/>
      <c r="D12" s="7"/>
      <c r="E12" s="7"/>
    </row>
    <row r="13" ht="13.5">
      <c r="B13" t="s">
        <v>130</v>
      </c>
    </row>
    <row r="14" ht="13.5">
      <c r="B14" t="s">
        <v>131</v>
      </c>
    </row>
  </sheetData>
  <sheetProtection/>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139"/>
  <sheetViews>
    <sheetView zoomScalePageLayoutView="0" workbookViewId="0" topLeftCell="A1">
      <selection activeCell="A1" sqref="A1"/>
    </sheetView>
  </sheetViews>
  <sheetFormatPr defaultColWidth="9.140625" defaultRowHeight="15"/>
  <cols>
    <col min="1" max="1" width="27.57421875" style="0" bestFit="1" customWidth="1"/>
  </cols>
  <sheetData>
    <row r="1" spans="1:3" ht="15">
      <c r="A1" t="s">
        <v>82</v>
      </c>
      <c r="B1" s="3">
        <v>5</v>
      </c>
      <c r="C1" t="s">
        <v>63</v>
      </c>
    </row>
    <row r="2" spans="1:4" ht="15">
      <c r="A2" t="s">
        <v>78</v>
      </c>
      <c r="B2" s="1">
        <v>-3</v>
      </c>
      <c r="C2" t="s">
        <v>63</v>
      </c>
      <c r="D2" t="s">
        <v>79</v>
      </c>
    </row>
    <row r="3" spans="1:3" ht="15">
      <c r="A3" t="s">
        <v>45</v>
      </c>
      <c r="B3" s="1">
        <v>20</v>
      </c>
      <c r="C3" t="s">
        <v>42</v>
      </c>
    </row>
    <row r="4" spans="1:3" ht="15">
      <c r="A4" t="s">
        <v>1</v>
      </c>
      <c r="B4" s="1">
        <v>6</v>
      </c>
      <c r="C4" t="s">
        <v>38</v>
      </c>
    </row>
    <row r="5" spans="1:2" ht="15">
      <c r="A5" t="s">
        <v>2</v>
      </c>
      <c r="B5">
        <v>9.8</v>
      </c>
    </row>
    <row r="8" spans="1:4" ht="15">
      <c r="A8" t="s">
        <v>11</v>
      </c>
      <c r="B8">
        <f>B3*(3.141592/180)</f>
        <v>0.3490657777777778</v>
      </c>
      <c r="C8" t="s">
        <v>43</v>
      </c>
      <c r="D8" t="s">
        <v>83</v>
      </c>
    </row>
    <row r="9" spans="1:3" ht="15">
      <c r="A9" t="s">
        <v>84</v>
      </c>
      <c r="B9">
        <f>B4*COS(B8)</f>
        <v>5.638155873742685</v>
      </c>
      <c r="C9" t="s">
        <v>38</v>
      </c>
    </row>
    <row r="10" spans="1:3" ht="15">
      <c r="A10" t="s">
        <v>85</v>
      </c>
      <c r="B10">
        <f>B4*SIN(B8)</f>
        <v>2.0521204505050035</v>
      </c>
      <c r="C10" t="s">
        <v>38</v>
      </c>
    </row>
    <row r="12" spans="1:4" ht="15">
      <c r="A12" t="s">
        <v>91</v>
      </c>
      <c r="B12">
        <f>SQRT((B10*B10)-(2*B5*B2))*-1</f>
        <v>-7.937959331174534</v>
      </c>
      <c r="C12" t="s">
        <v>86</v>
      </c>
      <c r="D12" t="s">
        <v>87</v>
      </c>
    </row>
    <row r="13" spans="1:4" ht="15">
      <c r="A13" t="s">
        <v>88</v>
      </c>
      <c r="B13">
        <f>(B10-B12)/B5</f>
        <v>1.0193958960897487</v>
      </c>
      <c r="C13" t="s">
        <v>89</v>
      </c>
      <c r="D13" t="s">
        <v>90</v>
      </c>
    </row>
    <row r="14" spans="1:4" ht="15">
      <c r="A14" t="s">
        <v>92</v>
      </c>
      <c r="B14" s="6">
        <f>B9*B13</f>
        <v>5.7475129592076035</v>
      </c>
      <c r="C14" t="s">
        <v>93</v>
      </c>
      <c r="D14" t="s">
        <v>110</v>
      </c>
    </row>
    <row r="18" spans="1:3" ht="15">
      <c r="A18" s="4" t="s">
        <v>5</v>
      </c>
      <c r="B18" t="s">
        <v>15</v>
      </c>
      <c r="C18" t="s">
        <v>8</v>
      </c>
    </row>
    <row r="19" spans="1:3" ht="15">
      <c r="A19">
        <v>0</v>
      </c>
      <c r="B19">
        <f aca="true" t="shared" si="0" ref="B19:B50">$B$9*A19</f>
        <v>0</v>
      </c>
      <c r="C19">
        <f aca="true" t="shared" si="1" ref="C19:C50">$B$10*A19-0.5*$B$5*A19*A19</f>
        <v>0</v>
      </c>
    </row>
    <row r="20" spans="1:3" ht="13.5">
      <c r="A20">
        <v>0.01</v>
      </c>
      <c r="B20">
        <f t="shared" si="0"/>
        <v>0.05638155873742685</v>
      </c>
      <c r="C20">
        <f t="shared" si="1"/>
        <v>0.020031204505050033</v>
      </c>
    </row>
    <row r="21" spans="1:3" ht="13.5">
      <c r="A21">
        <v>0.02</v>
      </c>
      <c r="B21">
        <f t="shared" si="0"/>
        <v>0.1127631174748537</v>
      </c>
      <c r="C21">
        <f t="shared" si="1"/>
        <v>0.03908240901010007</v>
      </c>
    </row>
    <row r="22" spans="1:3" ht="13.5">
      <c r="A22">
        <v>0.03</v>
      </c>
      <c r="B22">
        <f t="shared" si="0"/>
        <v>0.16914467621228052</v>
      </c>
      <c r="C22">
        <f t="shared" si="1"/>
        <v>0.0571536135151501</v>
      </c>
    </row>
    <row r="23" spans="1:3" ht="13.5">
      <c r="A23">
        <v>0.04</v>
      </c>
      <c r="B23">
        <f t="shared" si="0"/>
        <v>0.2255262349497074</v>
      </c>
      <c r="C23">
        <f t="shared" si="1"/>
        <v>0.07424481802020014</v>
      </c>
    </row>
    <row r="24" spans="1:3" ht="13.5">
      <c r="A24">
        <v>0.05</v>
      </c>
      <c r="B24">
        <f t="shared" si="0"/>
        <v>0.28190779368713426</v>
      </c>
      <c r="C24">
        <f t="shared" si="1"/>
        <v>0.09035602252525018</v>
      </c>
    </row>
    <row r="25" spans="1:3" ht="13.5">
      <c r="A25">
        <v>0.06</v>
      </c>
      <c r="B25">
        <f t="shared" si="0"/>
        <v>0.33828935242456104</v>
      </c>
      <c r="C25">
        <f t="shared" si="1"/>
        <v>0.1054872270303002</v>
      </c>
    </row>
    <row r="26" spans="1:3" ht="13.5">
      <c r="A26">
        <v>0.07</v>
      </c>
      <c r="B26">
        <f t="shared" si="0"/>
        <v>0.394670911161988</v>
      </c>
      <c r="C26">
        <f t="shared" si="1"/>
        <v>0.11963843153535025</v>
      </c>
    </row>
    <row r="27" spans="1:3" ht="13.5">
      <c r="A27">
        <v>0.08</v>
      </c>
      <c r="B27">
        <f t="shared" si="0"/>
        <v>0.4510524698994148</v>
      </c>
      <c r="C27">
        <f t="shared" si="1"/>
        <v>0.13280963604040028</v>
      </c>
    </row>
    <row r="28" spans="1:3" ht="13.5">
      <c r="A28">
        <v>0.09</v>
      </c>
      <c r="B28">
        <f t="shared" si="0"/>
        <v>0.5074340286368416</v>
      </c>
      <c r="C28">
        <f t="shared" si="1"/>
        <v>0.14500084054545032</v>
      </c>
    </row>
    <row r="29" spans="1:3" ht="13.5">
      <c r="A29">
        <v>0.1</v>
      </c>
      <c r="B29">
        <f t="shared" si="0"/>
        <v>0.5638155873742685</v>
      </c>
      <c r="C29">
        <f t="shared" si="1"/>
        <v>0.15621204505050035</v>
      </c>
    </row>
    <row r="30" spans="1:3" ht="13.5">
      <c r="A30">
        <v>0.11</v>
      </c>
      <c r="B30">
        <f t="shared" si="0"/>
        <v>0.6201971461116953</v>
      </c>
      <c r="C30">
        <f t="shared" si="1"/>
        <v>0.16644324955555037</v>
      </c>
    </row>
    <row r="31" spans="1:3" ht="13.5">
      <c r="A31">
        <v>0.12</v>
      </c>
      <c r="B31">
        <f t="shared" si="0"/>
        <v>0.6765787048491221</v>
      </c>
      <c r="C31">
        <f t="shared" si="1"/>
        <v>0.1756944540606004</v>
      </c>
    </row>
    <row r="32" spans="1:3" ht="13.5">
      <c r="A32">
        <v>0.13</v>
      </c>
      <c r="B32">
        <f t="shared" si="0"/>
        <v>0.7329602635865491</v>
      </c>
      <c r="C32">
        <f t="shared" si="1"/>
        <v>0.18396565856565042</v>
      </c>
    </row>
    <row r="33" spans="1:3" ht="13.5">
      <c r="A33">
        <v>0.14</v>
      </c>
      <c r="B33">
        <f t="shared" si="0"/>
        <v>0.789341822323976</v>
      </c>
      <c r="C33">
        <f t="shared" si="1"/>
        <v>0.1912568630707005</v>
      </c>
    </row>
    <row r="34" spans="1:3" ht="13.5">
      <c r="A34">
        <v>0.15</v>
      </c>
      <c r="B34">
        <f t="shared" si="0"/>
        <v>0.8457233810614027</v>
      </c>
      <c r="C34">
        <f t="shared" si="1"/>
        <v>0.19756806757575052</v>
      </c>
    </row>
    <row r="35" spans="1:3" ht="13.5">
      <c r="A35">
        <v>0.16</v>
      </c>
      <c r="B35">
        <f t="shared" si="0"/>
        <v>0.9021049397988296</v>
      </c>
      <c r="C35">
        <f t="shared" si="1"/>
        <v>0.20289927208080055</v>
      </c>
    </row>
    <row r="36" spans="1:3" ht="13.5">
      <c r="A36">
        <v>0.17</v>
      </c>
      <c r="B36">
        <f t="shared" si="0"/>
        <v>0.9584864985362564</v>
      </c>
      <c r="C36">
        <f t="shared" si="1"/>
        <v>0.2072504765858506</v>
      </c>
    </row>
    <row r="37" spans="1:3" ht="13.5">
      <c r="A37">
        <v>0.18</v>
      </c>
      <c r="B37">
        <f t="shared" si="0"/>
        <v>1.0148680572736832</v>
      </c>
      <c r="C37">
        <f t="shared" si="1"/>
        <v>0.21062168109090065</v>
      </c>
    </row>
    <row r="38" spans="1:3" ht="13.5">
      <c r="A38">
        <v>0.19</v>
      </c>
      <c r="B38">
        <f t="shared" si="0"/>
        <v>1.07124961601111</v>
      </c>
      <c r="C38">
        <f t="shared" si="1"/>
        <v>0.21301288559595064</v>
      </c>
    </row>
    <row r="39" spans="1:3" ht="13.5">
      <c r="A39">
        <v>0.2</v>
      </c>
      <c r="B39">
        <f t="shared" si="0"/>
        <v>1.127631174748537</v>
      </c>
      <c r="C39">
        <f t="shared" si="1"/>
        <v>0.2144240901010007</v>
      </c>
    </row>
    <row r="40" spans="1:3" ht="13.5">
      <c r="A40">
        <v>0.21</v>
      </c>
      <c r="B40">
        <f t="shared" si="0"/>
        <v>1.1840127334859638</v>
      </c>
      <c r="C40">
        <f t="shared" si="1"/>
        <v>0.21485529460605066</v>
      </c>
    </row>
    <row r="41" spans="1:3" ht="13.5">
      <c r="A41">
        <v>0.22</v>
      </c>
      <c r="B41">
        <f t="shared" si="0"/>
        <v>1.2403942922233906</v>
      </c>
      <c r="C41">
        <f t="shared" si="1"/>
        <v>0.21430649911110075</v>
      </c>
    </row>
    <row r="42" spans="1:3" ht="13.5">
      <c r="A42">
        <v>0.23</v>
      </c>
      <c r="B42">
        <f t="shared" si="0"/>
        <v>1.2967758509608176</v>
      </c>
      <c r="C42">
        <f t="shared" si="1"/>
        <v>0.21277770361615078</v>
      </c>
    </row>
    <row r="43" spans="1:3" ht="13.5">
      <c r="A43">
        <v>0.24</v>
      </c>
      <c r="B43">
        <f t="shared" si="0"/>
        <v>1.3531574096982442</v>
      </c>
      <c r="C43">
        <f t="shared" si="1"/>
        <v>0.2102689081212008</v>
      </c>
    </row>
    <row r="44" spans="1:3" ht="13.5">
      <c r="A44">
        <v>0.25</v>
      </c>
      <c r="B44">
        <f t="shared" si="0"/>
        <v>1.4095389684356712</v>
      </c>
      <c r="C44">
        <f t="shared" si="1"/>
        <v>0.20678011262625084</v>
      </c>
    </row>
    <row r="45" spans="1:3" ht="13.5">
      <c r="A45">
        <v>0.26</v>
      </c>
      <c r="B45">
        <f t="shared" si="0"/>
        <v>1.4659205271730982</v>
      </c>
      <c r="C45">
        <f t="shared" si="1"/>
        <v>0.2023113171313008</v>
      </c>
    </row>
    <row r="46" spans="1:3" ht="13.5">
      <c r="A46">
        <v>0.27</v>
      </c>
      <c r="B46">
        <f t="shared" si="0"/>
        <v>1.522302085910525</v>
      </c>
      <c r="C46">
        <f t="shared" si="1"/>
        <v>0.19686252163635093</v>
      </c>
    </row>
    <row r="47" spans="1:3" ht="13.5">
      <c r="A47">
        <v>0.28</v>
      </c>
      <c r="B47">
        <f t="shared" si="0"/>
        <v>1.578683644647952</v>
      </c>
      <c r="C47">
        <f t="shared" si="1"/>
        <v>0.19043372614140092</v>
      </c>
    </row>
    <row r="48" spans="1:3" ht="13.5">
      <c r="A48">
        <v>0.29</v>
      </c>
      <c r="B48">
        <f t="shared" si="0"/>
        <v>1.6350652033853785</v>
      </c>
      <c r="C48">
        <f t="shared" si="1"/>
        <v>0.18302493064645098</v>
      </c>
    </row>
    <row r="49" spans="1:3" ht="13.5">
      <c r="A49">
        <v>0.3</v>
      </c>
      <c r="B49">
        <f t="shared" si="0"/>
        <v>1.6914467621228053</v>
      </c>
      <c r="C49">
        <f t="shared" si="1"/>
        <v>0.17463613515150106</v>
      </c>
    </row>
    <row r="50" spans="1:3" ht="13.5">
      <c r="A50">
        <v>0.31</v>
      </c>
      <c r="B50">
        <f t="shared" si="0"/>
        <v>1.7478283208602323</v>
      </c>
      <c r="C50">
        <f t="shared" si="1"/>
        <v>0.16526733965655105</v>
      </c>
    </row>
    <row r="51" spans="1:3" ht="13.5">
      <c r="A51">
        <v>0.32</v>
      </c>
      <c r="B51">
        <f aca="true" t="shared" si="2" ref="B51:B82">$B$9*A51</f>
        <v>1.804209879597659</v>
      </c>
      <c r="C51">
        <f aca="true" t="shared" si="3" ref="C51:C82">$B$10*A51-0.5*$B$5*A51*A51</f>
        <v>0.1549185441616011</v>
      </c>
    </row>
    <row r="52" spans="1:3" ht="13.5">
      <c r="A52">
        <v>0.33</v>
      </c>
      <c r="B52">
        <f t="shared" si="2"/>
        <v>1.8605914383350861</v>
      </c>
      <c r="C52">
        <f t="shared" si="3"/>
        <v>0.14358974866665108</v>
      </c>
    </row>
    <row r="53" spans="1:3" ht="13.5">
      <c r="A53">
        <v>0.34</v>
      </c>
      <c r="B53">
        <f t="shared" si="2"/>
        <v>1.916972997072513</v>
      </c>
      <c r="C53">
        <f t="shared" si="3"/>
        <v>0.1312809531717012</v>
      </c>
    </row>
    <row r="54" spans="1:3" ht="13.5">
      <c r="A54">
        <v>0.35</v>
      </c>
      <c r="B54">
        <f t="shared" si="2"/>
        <v>1.9733545558099395</v>
      </c>
      <c r="C54">
        <f t="shared" si="3"/>
        <v>0.1179921576767512</v>
      </c>
    </row>
    <row r="55" spans="1:3" ht="13.5">
      <c r="A55">
        <v>0.36</v>
      </c>
      <c r="B55">
        <f t="shared" si="2"/>
        <v>2.0297361145473665</v>
      </c>
      <c r="C55">
        <f t="shared" si="3"/>
        <v>0.10372336218180134</v>
      </c>
    </row>
    <row r="56" spans="1:3" ht="13.5">
      <c r="A56">
        <v>0.37</v>
      </c>
      <c r="B56">
        <f t="shared" si="2"/>
        <v>2.0861176732847935</v>
      </c>
      <c r="C56">
        <f t="shared" si="3"/>
        <v>0.08847456668685127</v>
      </c>
    </row>
    <row r="57" spans="1:3" ht="13.5">
      <c r="A57">
        <v>0.38</v>
      </c>
      <c r="B57">
        <f t="shared" si="2"/>
        <v>2.14249923202222</v>
      </c>
      <c r="C57">
        <f t="shared" si="3"/>
        <v>0.07224577119190123</v>
      </c>
    </row>
    <row r="58" spans="1:3" ht="13.5">
      <c r="A58">
        <v>0.39</v>
      </c>
      <c r="B58">
        <f t="shared" si="2"/>
        <v>2.198880790759647</v>
      </c>
      <c r="C58">
        <f t="shared" si="3"/>
        <v>0.05503697569695121</v>
      </c>
    </row>
    <row r="59" spans="1:3" ht="13.5">
      <c r="A59">
        <v>0.4</v>
      </c>
      <c r="B59">
        <f t="shared" si="2"/>
        <v>2.255262349497074</v>
      </c>
      <c r="C59">
        <f t="shared" si="3"/>
        <v>0.03684818020200131</v>
      </c>
    </row>
    <row r="60" spans="1:3" ht="13.5">
      <c r="A60">
        <v>0.41</v>
      </c>
      <c r="B60">
        <f t="shared" si="2"/>
        <v>2.3116439082345006</v>
      </c>
      <c r="C60">
        <f t="shared" si="3"/>
        <v>0.017679384707051438</v>
      </c>
    </row>
    <row r="61" spans="1:3" ht="13.5">
      <c r="A61">
        <v>0.42</v>
      </c>
      <c r="B61">
        <f t="shared" si="2"/>
        <v>2.3680254669719276</v>
      </c>
      <c r="C61">
        <f t="shared" si="3"/>
        <v>-0.0024694107878987515</v>
      </c>
    </row>
    <row r="62" spans="1:3" ht="13.5">
      <c r="A62">
        <v>0.43</v>
      </c>
      <c r="B62">
        <f t="shared" si="2"/>
        <v>2.424407025709354</v>
      </c>
      <c r="C62">
        <f t="shared" si="3"/>
        <v>-0.02359820628284859</v>
      </c>
    </row>
    <row r="63" spans="1:3" ht="13.5">
      <c r="A63">
        <v>0.44</v>
      </c>
      <c r="B63">
        <f t="shared" si="2"/>
        <v>2.480788584446781</v>
      </c>
      <c r="C63">
        <f t="shared" si="3"/>
        <v>-0.04570700177779852</v>
      </c>
    </row>
    <row r="64" spans="1:3" ht="13.5">
      <c r="A64">
        <v>0.45</v>
      </c>
      <c r="B64">
        <f t="shared" si="2"/>
        <v>2.537170143184208</v>
      </c>
      <c r="C64">
        <f t="shared" si="3"/>
        <v>-0.06879579727274854</v>
      </c>
    </row>
    <row r="65" spans="1:3" ht="13.5">
      <c r="A65">
        <v>0.46</v>
      </c>
      <c r="B65">
        <f t="shared" si="2"/>
        <v>2.593551701921635</v>
      </c>
      <c r="C65">
        <f t="shared" si="3"/>
        <v>-0.09286459276769854</v>
      </c>
    </row>
    <row r="66" spans="1:3" ht="13.5">
      <c r="A66">
        <v>0.47</v>
      </c>
      <c r="B66">
        <f t="shared" si="2"/>
        <v>2.6499332606590618</v>
      </c>
      <c r="C66">
        <f t="shared" si="3"/>
        <v>-0.1179133882626483</v>
      </c>
    </row>
    <row r="67" spans="1:3" ht="13.5">
      <c r="A67">
        <v>0.48</v>
      </c>
      <c r="B67">
        <f t="shared" si="2"/>
        <v>2.7063148193964883</v>
      </c>
      <c r="C67">
        <f t="shared" si="3"/>
        <v>-0.14394218375759837</v>
      </c>
    </row>
    <row r="68" spans="1:3" ht="13.5">
      <c r="A68">
        <v>0.49</v>
      </c>
      <c r="B68">
        <f t="shared" si="2"/>
        <v>2.7626963781339153</v>
      </c>
      <c r="C68">
        <f t="shared" si="3"/>
        <v>-0.17095097925254832</v>
      </c>
    </row>
    <row r="69" spans="1:3" ht="13.5">
      <c r="A69">
        <v>0.5</v>
      </c>
      <c r="B69">
        <f t="shared" si="2"/>
        <v>2.8190779368713423</v>
      </c>
      <c r="C69">
        <f t="shared" si="3"/>
        <v>-0.19893977474749835</v>
      </c>
    </row>
    <row r="70" spans="1:3" ht="13.5">
      <c r="A70">
        <v>0.51</v>
      </c>
      <c r="B70">
        <f t="shared" si="2"/>
        <v>2.8754594956087693</v>
      </c>
      <c r="C70">
        <f t="shared" si="3"/>
        <v>-0.22790857024244837</v>
      </c>
    </row>
    <row r="71" spans="1:3" ht="13.5">
      <c r="A71">
        <v>0.52</v>
      </c>
      <c r="B71">
        <f t="shared" si="2"/>
        <v>2.9318410543461964</v>
      </c>
      <c r="C71">
        <f t="shared" si="3"/>
        <v>-0.2578573657373986</v>
      </c>
    </row>
    <row r="72" spans="1:3" ht="13.5">
      <c r="A72">
        <v>0.53</v>
      </c>
      <c r="B72">
        <f t="shared" si="2"/>
        <v>2.988222613083623</v>
      </c>
      <c r="C72">
        <f t="shared" si="3"/>
        <v>-0.28878616123234857</v>
      </c>
    </row>
    <row r="73" spans="1:3" ht="13.5">
      <c r="A73">
        <v>0.54</v>
      </c>
      <c r="B73">
        <f t="shared" si="2"/>
        <v>3.04460417182105</v>
      </c>
      <c r="C73">
        <f t="shared" si="3"/>
        <v>-0.3206949567272983</v>
      </c>
    </row>
    <row r="74" spans="1:3" ht="13.5">
      <c r="A74">
        <v>0.55</v>
      </c>
      <c r="B74">
        <f t="shared" si="2"/>
        <v>3.100985730558477</v>
      </c>
      <c r="C74">
        <f t="shared" si="3"/>
        <v>-0.35358375222224825</v>
      </c>
    </row>
    <row r="75" spans="1:3" ht="13.5">
      <c r="A75">
        <v>0.56</v>
      </c>
      <c r="B75">
        <f t="shared" si="2"/>
        <v>3.157367289295904</v>
      </c>
      <c r="C75">
        <f t="shared" si="3"/>
        <v>-0.3874525477171984</v>
      </c>
    </row>
    <row r="76" spans="1:3" ht="13.5">
      <c r="A76">
        <v>0.57</v>
      </c>
      <c r="B76">
        <f t="shared" si="2"/>
        <v>3.21374884803333</v>
      </c>
      <c r="C76">
        <f t="shared" si="3"/>
        <v>-0.4223013432121481</v>
      </c>
    </row>
    <row r="77" spans="1:3" ht="13.5">
      <c r="A77">
        <v>0.58</v>
      </c>
      <c r="B77">
        <f t="shared" si="2"/>
        <v>3.270130406770757</v>
      </c>
      <c r="C77">
        <f t="shared" si="3"/>
        <v>-0.45813013870709796</v>
      </c>
    </row>
    <row r="78" spans="1:3" ht="13.5">
      <c r="A78">
        <v>0.59</v>
      </c>
      <c r="B78">
        <f t="shared" si="2"/>
        <v>3.3265119655081836</v>
      </c>
      <c r="C78">
        <f t="shared" si="3"/>
        <v>-0.49493893420204804</v>
      </c>
    </row>
    <row r="79" spans="1:3" ht="13.5">
      <c r="A79">
        <v>0.6</v>
      </c>
      <c r="B79">
        <f t="shared" si="2"/>
        <v>3.3828935242456106</v>
      </c>
      <c r="C79">
        <f t="shared" si="3"/>
        <v>-0.5327277296969979</v>
      </c>
    </row>
    <row r="80" spans="1:3" ht="13.5">
      <c r="A80">
        <v>0.61</v>
      </c>
      <c r="B80">
        <f t="shared" si="2"/>
        <v>3.4392750829830376</v>
      </c>
      <c r="C80">
        <f t="shared" si="3"/>
        <v>-0.5714965251919479</v>
      </c>
    </row>
    <row r="81" spans="1:3" ht="13.5">
      <c r="A81">
        <v>0.62</v>
      </c>
      <c r="B81">
        <f t="shared" si="2"/>
        <v>3.4956566417204646</v>
      </c>
      <c r="C81">
        <f t="shared" si="3"/>
        <v>-0.611245320686898</v>
      </c>
    </row>
    <row r="82" spans="1:3" ht="13.5">
      <c r="A82">
        <v>0.63</v>
      </c>
      <c r="B82">
        <f t="shared" si="2"/>
        <v>3.552038200457891</v>
      </c>
      <c r="C82">
        <f t="shared" si="3"/>
        <v>-0.651974116181848</v>
      </c>
    </row>
    <row r="83" spans="1:3" ht="13.5">
      <c r="A83">
        <v>0.64</v>
      </c>
      <c r="B83">
        <f aca="true" t="shared" si="4" ref="B83:B114">$B$9*A83</f>
        <v>3.608419759195318</v>
      </c>
      <c r="C83">
        <f aca="true" t="shared" si="5" ref="C83:C119">$B$10*A83-0.5*$B$5*A83*A83</f>
        <v>-0.6936829116767977</v>
      </c>
    </row>
    <row r="84" spans="1:3" ht="13.5">
      <c r="A84">
        <v>0.65</v>
      </c>
      <c r="B84">
        <f t="shared" si="4"/>
        <v>3.664801317932745</v>
      </c>
      <c r="C84">
        <f t="shared" si="5"/>
        <v>-0.7363717071717484</v>
      </c>
    </row>
    <row r="85" spans="1:3" ht="13.5">
      <c r="A85">
        <v>0.66</v>
      </c>
      <c r="B85">
        <f t="shared" si="4"/>
        <v>3.7211828766701722</v>
      </c>
      <c r="C85">
        <f t="shared" si="5"/>
        <v>-0.7800405026666981</v>
      </c>
    </row>
    <row r="86" spans="1:3" ht="13.5">
      <c r="A86">
        <v>0.67</v>
      </c>
      <c r="B86">
        <f t="shared" si="4"/>
        <v>3.777564435407599</v>
      </c>
      <c r="C86">
        <f t="shared" si="5"/>
        <v>-0.8246892981616478</v>
      </c>
    </row>
    <row r="87" spans="1:3" ht="13.5">
      <c r="A87">
        <v>0.68</v>
      </c>
      <c r="B87">
        <f t="shared" si="4"/>
        <v>3.833945994145026</v>
      </c>
      <c r="C87">
        <f t="shared" si="5"/>
        <v>-0.8703180936565977</v>
      </c>
    </row>
    <row r="88" spans="1:3" ht="13.5">
      <c r="A88">
        <v>0.69</v>
      </c>
      <c r="B88">
        <f t="shared" si="4"/>
        <v>3.890327552882452</v>
      </c>
      <c r="C88">
        <f t="shared" si="5"/>
        <v>-0.9169268891515472</v>
      </c>
    </row>
    <row r="89" spans="1:3" ht="13.5">
      <c r="A89">
        <v>0.7</v>
      </c>
      <c r="B89">
        <f t="shared" si="4"/>
        <v>3.946709111619879</v>
      </c>
      <c r="C89">
        <f t="shared" si="5"/>
        <v>-0.9645156846464975</v>
      </c>
    </row>
    <row r="90" spans="1:3" ht="13.5">
      <c r="A90">
        <v>0.71</v>
      </c>
      <c r="B90">
        <f t="shared" si="4"/>
        <v>4.003090670357306</v>
      </c>
      <c r="C90">
        <f t="shared" si="5"/>
        <v>-1.0130844801414476</v>
      </c>
    </row>
    <row r="91" spans="1:3" ht="13.5">
      <c r="A91">
        <v>0.72</v>
      </c>
      <c r="B91">
        <f t="shared" si="4"/>
        <v>4.059472229094733</v>
      </c>
      <c r="C91">
        <f t="shared" si="5"/>
        <v>-1.0626332756363972</v>
      </c>
    </row>
    <row r="92" spans="1:3" ht="13.5">
      <c r="A92">
        <v>0.73</v>
      </c>
      <c r="B92">
        <f t="shared" si="4"/>
        <v>4.11585378783216</v>
      </c>
      <c r="C92">
        <f t="shared" si="5"/>
        <v>-1.1131620711313472</v>
      </c>
    </row>
    <row r="93" spans="1:3" ht="13.5">
      <c r="A93">
        <v>0.74</v>
      </c>
      <c r="B93">
        <f t="shared" si="4"/>
        <v>4.172235346569587</v>
      </c>
      <c r="C93">
        <f t="shared" si="5"/>
        <v>-1.1646708666262975</v>
      </c>
    </row>
    <row r="94" spans="1:3" ht="13.5">
      <c r="A94">
        <v>0.75</v>
      </c>
      <c r="B94">
        <f t="shared" si="4"/>
        <v>4.228616905307014</v>
      </c>
      <c r="C94">
        <f t="shared" si="5"/>
        <v>-1.2171596621212475</v>
      </c>
    </row>
    <row r="95" spans="1:3" ht="13.5">
      <c r="A95">
        <v>0.76</v>
      </c>
      <c r="B95">
        <f t="shared" si="4"/>
        <v>4.28499846404444</v>
      </c>
      <c r="C95">
        <f t="shared" si="5"/>
        <v>-1.2706284576161977</v>
      </c>
    </row>
    <row r="96" spans="1:3" ht="13.5">
      <c r="A96">
        <v>0.77</v>
      </c>
      <c r="B96">
        <f t="shared" si="4"/>
        <v>4.341380022781867</v>
      </c>
      <c r="C96">
        <f t="shared" si="5"/>
        <v>-1.3250772531111477</v>
      </c>
    </row>
    <row r="97" spans="1:3" ht="13.5">
      <c r="A97">
        <v>0.78</v>
      </c>
      <c r="B97">
        <f t="shared" si="4"/>
        <v>4.397761581519294</v>
      </c>
      <c r="C97">
        <f t="shared" si="5"/>
        <v>-1.3805060486060978</v>
      </c>
    </row>
    <row r="98" spans="1:3" ht="13.5">
      <c r="A98">
        <v>0.79</v>
      </c>
      <c r="B98">
        <f t="shared" si="4"/>
        <v>4.454143140256721</v>
      </c>
      <c r="C98">
        <f t="shared" si="5"/>
        <v>-1.4369148441010475</v>
      </c>
    </row>
    <row r="99" spans="1:3" ht="13.5">
      <c r="A99">
        <v>0.8</v>
      </c>
      <c r="B99">
        <f t="shared" si="4"/>
        <v>4.510524698994148</v>
      </c>
      <c r="C99">
        <f t="shared" si="5"/>
        <v>-1.4943036395959977</v>
      </c>
    </row>
    <row r="100" spans="1:3" ht="13.5">
      <c r="A100">
        <v>0.81</v>
      </c>
      <c r="B100">
        <f t="shared" si="4"/>
        <v>4.566906257731575</v>
      </c>
      <c r="C100">
        <f t="shared" si="5"/>
        <v>-1.552672435090948</v>
      </c>
    </row>
    <row r="101" spans="1:3" ht="13.5">
      <c r="A101">
        <v>0.82</v>
      </c>
      <c r="B101">
        <f t="shared" si="4"/>
        <v>4.623287816469001</v>
      </c>
      <c r="C101">
        <f t="shared" si="5"/>
        <v>-1.612021230585897</v>
      </c>
    </row>
    <row r="102" spans="1:3" ht="13.5">
      <c r="A102">
        <v>0.83</v>
      </c>
      <c r="B102">
        <f t="shared" si="4"/>
        <v>4.679669375206428</v>
      </c>
      <c r="C102">
        <f t="shared" si="5"/>
        <v>-1.6723500260808473</v>
      </c>
    </row>
    <row r="103" spans="1:3" ht="13.5">
      <c r="A103">
        <v>0.84</v>
      </c>
      <c r="B103">
        <f t="shared" si="4"/>
        <v>4.736050933943855</v>
      </c>
      <c r="C103">
        <f t="shared" si="5"/>
        <v>-1.7336588215757978</v>
      </c>
    </row>
    <row r="104" spans="1:3" ht="13.5">
      <c r="A104">
        <v>0.85</v>
      </c>
      <c r="B104">
        <f t="shared" si="4"/>
        <v>4.792432492681282</v>
      </c>
      <c r="C104">
        <f t="shared" si="5"/>
        <v>-1.795947617070747</v>
      </c>
    </row>
    <row r="105" spans="1:3" ht="13.5">
      <c r="A105">
        <v>0.86</v>
      </c>
      <c r="B105">
        <f t="shared" si="4"/>
        <v>4.848814051418708</v>
      </c>
      <c r="C105">
        <f t="shared" si="5"/>
        <v>-1.8592164125656974</v>
      </c>
    </row>
    <row r="106" spans="1:3" ht="13.5">
      <c r="A106">
        <v>0.87</v>
      </c>
      <c r="B106">
        <f t="shared" si="4"/>
        <v>4.905195610156135</v>
      </c>
      <c r="C106">
        <f t="shared" si="5"/>
        <v>-1.9234652080606467</v>
      </c>
    </row>
    <row r="107" spans="1:3" ht="13.5">
      <c r="A107">
        <v>0.88</v>
      </c>
      <c r="B107">
        <f t="shared" si="4"/>
        <v>4.961577168893562</v>
      </c>
      <c r="C107">
        <f t="shared" si="5"/>
        <v>-1.9886940035555971</v>
      </c>
    </row>
    <row r="108" spans="1:3" ht="13.5">
      <c r="A108">
        <v>0.89</v>
      </c>
      <c r="B108">
        <f t="shared" si="4"/>
        <v>5.017958727630989</v>
      </c>
      <c r="C108">
        <f t="shared" si="5"/>
        <v>-2.0549027990505477</v>
      </c>
    </row>
    <row r="109" spans="1:3" ht="13.5">
      <c r="A109">
        <v>0.9</v>
      </c>
      <c r="B109">
        <f t="shared" si="4"/>
        <v>5.074340286368416</v>
      </c>
      <c r="C109">
        <f t="shared" si="5"/>
        <v>-2.1220915945454975</v>
      </c>
    </row>
    <row r="110" spans="1:3" ht="13.5">
      <c r="A110">
        <v>0.91</v>
      </c>
      <c r="B110">
        <f t="shared" si="4"/>
        <v>5.130721845105843</v>
      </c>
      <c r="C110">
        <f t="shared" si="5"/>
        <v>-2.1902603900404474</v>
      </c>
    </row>
    <row r="111" spans="1:3" ht="13.5">
      <c r="A111">
        <v>0.92</v>
      </c>
      <c r="B111">
        <f t="shared" si="4"/>
        <v>5.18710340384327</v>
      </c>
      <c r="C111">
        <f t="shared" si="5"/>
        <v>-2.2594091855353975</v>
      </c>
    </row>
    <row r="112" spans="1:3" ht="13.5">
      <c r="A112">
        <v>0.93</v>
      </c>
      <c r="B112">
        <f t="shared" si="4"/>
        <v>5.243484962580697</v>
      </c>
      <c r="C112">
        <f t="shared" si="5"/>
        <v>-2.329537981030348</v>
      </c>
    </row>
    <row r="113" spans="1:3" ht="13.5">
      <c r="A113">
        <v>0.94</v>
      </c>
      <c r="B113">
        <f t="shared" si="4"/>
        <v>5.2998665213181235</v>
      </c>
      <c r="C113">
        <f t="shared" si="5"/>
        <v>-2.4006467765252966</v>
      </c>
    </row>
    <row r="114" spans="1:3" ht="13.5">
      <c r="A114">
        <v>0.95</v>
      </c>
      <c r="B114">
        <f t="shared" si="4"/>
        <v>5.3562480800555505</v>
      </c>
      <c r="C114">
        <f t="shared" si="5"/>
        <v>-2.472735572020247</v>
      </c>
    </row>
    <row r="115" spans="1:3" ht="13.5">
      <c r="A115">
        <v>0.96</v>
      </c>
      <c r="B115">
        <f>$B$9*A115</f>
        <v>5.412629638792977</v>
      </c>
      <c r="C115">
        <f t="shared" si="5"/>
        <v>-2.5458043675151965</v>
      </c>
    </row>
    <row r="116" spans="1:3" ht="13.5">
      <c r="A116">
        <v>0.97</v>
      </c>
      <c r="B116">
        <f>$B$9*A116</f>
        <v>5.469011197530404</v>
      </c>
      <c r="C116">
        <f t="shared" si="5"/>
        <v>-2.6198531630101467</v>
      </c>
    </row>
    <row r="117" spans="1:3" ht="13.5">
      <c r="A117">
        <v>0.98</v>
      </c>
      <c r="B117">
        <f>$B$9*A117</f>
        <v>5.525392756267831</v>
      </c>
      <c r="C117">
        <f t="shared" si="5"/>
        <v>-2.6948819585050967</v>
      </c>
    </row>
    <row r="118" spans="1:3" ht="13.5">
      <c r="A118">
        <v>0.99</v>
      </c>
      <c r="B118">
        <f>$B$9*A118</f>
        <v>5.581774315005258</v>
      </c>
      <c r="C118">
        <f t="shared" si="5"/>
        <v>-2.7708907540000465</v>
      </c>
    </row>
    <row r="119" spans="1:3" ht="13.5">
      <c r="A119">
        <v>1</v>
      </c>
      <c r="B119">
        <f>$B$9*A119</f>
        <v>5.638155873742685</v>
      </c>
      <c r="C119">
        <f t="shared" si="5"/>
        <v>-2.847879549494997</v>
      </c>
    </row>
    <row r="120" spans="1:3" ht="13.5">
      <c r="A120">
        <v>1.01</v>
      </c>
      <c r="B120">
        <f aca="true" t="shared" si="6" ref="B120:B139">$B$9*A120</f>
        <v>5.694537432480112</v>
      </c>
      <c r="C120">
        <f aca="true" t="shared" si="7" ref="C120:C139">$B$10*A120-0.5*$B$5*A120*A120</f>
        <v>-2.9258483449899475</v>
      </c>
    </row>
    <row r="121" spans="1:3" ht="13.5">
      <c r="A121">
        <v>1.02</v>
      </c>
      <c r="B121">
        <f t="shared" si="6"/>
        <v>5.750918991217539</v>
      </c>
      <c r="C121">
        <f t="shared" si="7"/>
        <v>-3.004797140484897</v>
      </c>
    </row>
    <row r="122" spans="1:3" ht="13.5">
      <c r="A122">
        <v>1.03</v>
      </c>
      <c r="B122">
        <f t="shared" si="6"/>
        <v>5.807300549954966</v>
      </c>
      <c r="C122">
        <f t="shared" si="7"/>
        <v>-3.084725935979847</v>
      </c>
    </row>
    <row r="123" spans="1:3" ht="13.5">
      <c r="A123">
        <v>1.04</v>
      </c>
      <c r="B123">
        <f t="shared" si="6"/>
        <v>5.863682108692393</v>
      </c>
      <c r="C123">
        <f t="shared" si="7"/>
        <v>-3.165634731474798</v>
      </c>
    </row>
    <row r="124" spans="1:3" ht="13.5">
      <c r="A124">
        <v>1.05</v>
      </c>
      <c r="B124">
        <f t="shared" si="6"/>
        <v>5.920063667429819</v>
      </c>
      <c r="C124">
        <f t="shared" si="7"/>
        <v>-3.2475235269697467</v>
      </c>
    </row>
    <row r="125" spans="1:3" ht="13.5">
      <c r="A125">
        <v>1.06</v>
      </c>
      <c r="B125">
        <f t="shared" si="6"/>
        <v>5.976445226167246</v>
      </c>
      <c r="C125">
        <f t="shared" si="7"/>
        <v>-3.330392322464698</v>
      </c>
    </row>
    <row r="126" spans="1:3" ht="13.5">
      <c r="A126">
        <v>1.07</v>
      </c>
      <c r="B126">
        <f t="shared" si="6"/>
        <v>6.032826784904673</v>
      </c>
      <c r="C126">
        <f t="shared" si="7"/>
        <v>-3.414241117959647</v>
      </c>
    </row>
    <row r="127" spans="1:3" ht="13.5">
      <c r="A127">
        <v>1.08</v>
      </c>
      <c r="B127">
        <f t="shared" si="6"/>
        <v>6.0892083436421</v>
      </c>
      <c r="C127">
        <f t="shared" si="7"/>
        <v>-3.4990699134545973</v>
      </c>
    </row>
    <row r="128" spans="1:3" ht="13.5">
      <c r="A128">
        <v>1.09</v>
      </c>
      <c r="B128">
        <f t="shared" si="6"/>
        <v>6.145589902379527</v>
      </c>
      <c r="C128">
        <f t="shared" si="7"/>
        <v>-3.584878708949548</v>
      </c>
    </row>
    <row r="129" spans="1:3" ht="13.5">
      <c r="A129">
        <v>1.1</v>
      </c>
      <c r="B129">
        <f t="shared" si="6"/>
        <v>6.201971461116954</v>
      </c>
      <c r="C129">
        <f t="shared" si="7"/>
        <v>-3.671667504444497</v>
      </c>
    </row>
    <row r="130" spans="1:3" ht="13.5">
      <c r="A130">
        <v>1.11</v>
      </c>
      <c r="B130">
        <f t="shared" si="6"/>
        <v>6.258353019854381</v>
      </c>
      <c r="C130">
        <f t="shared" si="7"/>
        <v>-3.7594362999394475</v>
      </c>
    </row>
    <row r="131" spans="1:3" ht="13.5">
      <c r="A131">
        <v>1.12</v>
      </c>
      <c r="B131">
        <f t="shared" si="6"/>
        <v>6.314734578591808</v>
      </c>
      <c r="C131">
        <f t="shared" si="7"/>
        <v>-3.8481850954343977</v>
      </c>
    </row>
    <row r="132" spans="1:3" ht="13.5">
      <c r="A132">
        <v>1.13</v>
      </c>
      <c r="B132">
        <f t="shared" si="6"/>
        <v>6.371116137329233</v>
      </c>
      <c r="C132">
        <f t="shared" si="7"/>
        <v>-3.937913890929346</v>
      </c>
    </row>
    <row r="133" spans="1:3" ht="13.5">
      <c r="A133">
        <v>1.14</v>
      </c>
      <c r="B133">
        <f t="shared" si="6"/>
        <v>6.42749769606666</v>
      </c>
      <c r="C133">
        <f t="shared" si="7"/>
        <v>-4.0286226864242956</v>
      </c>
    </row>
    <row r="134" spans="1:3" ht="13.5">
      <c r="A134">
        <v>1.15</v>
      </c>
      <c r="B134">
        <f t="shared" si="6"/>
        <v>6.483879254804087</v>
      </c>
      <c r="C134">
        <f t="shared" si="7"/>
        <v>-4.120311481919245</v>
      </c>
    </row>
    <row r="135" spans="1:3" ht="13.5">
      <c r="A135">
        <v>1.16</v>
      </c>
      <c r="B135">
        <f t="shared" si="6"/>
        <v>6.540260813541514</v>
      </c>
      <c r="C135">
        <f t="shared" si="7"/>
        <v>-4.212980277414196</v>
      </c>
    </row>
    <row r="136" spans="1:3" ht="13.5">
      <c r="A136">
        <v>1.17</v>
      </c>
      <c r="B136">
        <f t="shared" si="6"/>
        <v>6.59664237227894</v>
      </c>
      <c r="C136">
        <f t="shared" si="7"/>
        <v>-4.3066290729091445</v>
      </c>
    </row>
    <row r="137" spans="1:3" ht="13.5">
      <c r="A137">
        <v>1.18</v>
      </c>
      <c r="B137">
        <f t="shared" si="6"/>
        <v>6.653023931016367</v>
      </c>
      <c r="C137">
        <f t="shared" si="7"/>
        <v>-4.401257868404096</v>
      </c>
    </row>
    <row r="138" spans="1:3" ht="13.5">
      <c r="A138">
        <v>1.19</v>
      </c>
      <c r="B138">
        <f t="shared" si="6"/>
        <v>6.709405489753794</v>
      </c>
      <c r="C138">
        <f t="shared" si="7"/>
        <v>-4.496866663899046</v>
      </c>
    </row>
    <row r="139" spans="1:3" ht="13.5">
      <c r="A139">
        <v>1.2</v>
      </c>
      <c r="B139">
        <f t="shared" si="6"/>
        <v>6.765787048491221</v>
      </c>
      <c r="C139">
        <f t="shared" si="7"/>
        <v>-4.593455459393995</v>
      </c>
    </row>
  </sheetData>
  <sheetProtection/>
  <printOptions/>
  <pageMargins left="0.7" right="0.7" top="0.75" bottom="0.75" header="0.3" footer="0.3"/>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dimension ref="A1:H146"/>
  <sheetViews>
    <sheetView zoomScalePageLayoutView="0" workbookViewId="0" topLeftCell="A1">
      <selection activeCell="A1" sqref="A1"/>
    </sheetView>
  </sheetViews>
  <sheetFormatPr defaultColWidth="9.140625" defaultRowHeight="15"/>
  <cols>
    <col min="1" max="1" width="27.57421875" style="0" bestFit="1" customWidth="1"/>
  </cols>
  <sheetData>
    <row r="1" spans="1:3" ht="15">
      <c r="A1" t="s">
        <v>94</v>
      </c>
      <c r="B1" s="1">
        <v>2</v>
      </c>
      <c r="C1" t="s">
        <v>63</v>
      </c>
    </row>
    <row r="2" spans="1:3" ht="15">
      <c r="A2" t="s">
        <v>99</v>
      </c>
      <c r="B2" s="1">
        <v>0.8</v>
      </c>
      <c r="C2" t="s">
        <v>63</v>
      </c>
    </row>
    <row r="3" spans="1:2" ht="15">
      <c r="A3" t="s">
        <v>95</v>
      </c>
      <c r="B3">
        <v>9.8</v>
      </c>
    </row>
    <row r="6" spans="1:8" ht="15">
      <c r="A6" t="s">
        <v>96</v>
      </c>
      <c r="B6">
        <f>SQRT((-2*B1*-1)/B3)</f>
        <v>0.6388765649999398</v>
      </c>
      <c r="C6" t="s">
        <v>61</v>
      </c>
      <c r="H6" s="3"/>
    </row>
    <row r="7" spans="1:8" ht="15">
      <c r="A7" t="s">
        <v>97</v>
      </c>
      <c r="B7">
        <f>B3*B6</f>
        <v>6.260990336999411</v>
      </c>
      <c r="C7" t="s">
        <v>38</v>
      </c>
      <c r="H7" s="3"/>
    </row>
    <row r="8" spans="1:3" ht="15">
      <c r="A8" t="s">
        <v>98</v>
      </c>
      <c r="B8">
        <f>B2/B6</f>
        <v>1.2521980673998825</v>
      </c>
      <c r="C8" t="s">
        <v>38</v>
      </c>
    </row>
    <row r="9" spans="1:3" ht="15">
      <c r="A9" t="s">
        <v>100</v>
      </c>
      <c r="B9" s="6">
        <f>SQRT(B7*B7+B8*B8)</f>
        <v>6.384982380555173</v>
      </c>
      <c r="C9" t="s">
        <v>38</v>
      </c>
    </row>
    <row r="10" spans="1:3" ht="15">
      <c r="A10" t="s">
        <v>74</v>
      </c>
      <c r="B10">
        <f>ATAN(B7/B8)</f>
        <v>1.373400766945016</v>
      </c>
      <c r="C10" t="s">
        <v>43</v>
      </c>
    </row>
    <row r="11" spans="1:3" ht="15">
      <c r="A11" t="s">
        <v>45</v>
      </c>
      <c r="B11" s="6">
        <f>B10*180/3.141592</f>
        <v>78.69008389698689</v>
      </c>
      <c r="C11" t="s">
        <v>42</v>
      </c>
    </row>
    <row r="15" spans="1:3" ht="15">
      <c r="A15" s="4" t="s">
        <v>4</v>
      </c>
      <c r="B15" t="s">
        <v>14</v>
      </c>
      <c r="C15" t="s">
        <v>7</v>
      </c>
    </row>
    <row r="16" spans="1:3" ht="15">
      <c r="A16">
        <v>0</v>
      </c>
      <c r="B16">
        <f>$B$8*A16</f>
        <v>0</v>
      </c>
      <c r="C16">
        <f>$B$7*A16-0.5*$B$3*A16*A16</f>
        <v>0</v>
      </c>
    </row>
    <row r="17" spans="1:3" ht="13.5">
      <c r="A17">
        <v>0.01</v>
      </c>
      <c r="B17">
        <f aca="true" t="shared" si="0" ref="B17:B80">$B$8*A17</f>
        <v>0.012521980673998826</v>
      </c>
      <c r="C17">
        <f aca="true" t="shared" si="1" ref="C17:C80">$B$7*A17-0.5*$B$3*A17*A17</f>
        <v>0.062119903369994116</v>
      </c>
    </row>
    <row r="18" spans="1:3" ht="13.5">
      <c r="A18">
        <v>0.02</v>
      </c>
      <c r="B18">
        <f t="shared" si="0"/>
        <v>0.02504396134799765</v>
      </c>
      <c r="C18">
        <f t="shared" si="1"/>
        <v>0.12325980673998822</v>
      </c>
    </row>
    <row r="19" spans="1:3" ht="13.5">
      <c r="A19">
        <v>0.03</v>
      </c>
      <c r="B19">
        <f t="shared" si="0"/>
        <v>0.03756594202199647</v>
      </c>
      <c r="C19">
        <f t="shared" si="1"/>
        <v>0.18341971010998234</v>
      </c>
    </row>
    <row r="20" spans="1:3" ht="13.5">
      <c r="A20">
        <v>0.04</v>
      </c>
      <c r="B20">
        <f t="shared" si="0"/>
        <v>0.0500879226959953</v>
      </c>
      <c r="C20">
        <f t="shared" si="1"/>
        <v>0.24259961347997644</v>
      </c>
    </row>
    <row r="21" spans="1:3" ht="13.5">
      <c r="A21">
        <v>0.05</v>
      </c>
      <c r="B21">
        <f t="shared" si="0"/>
        <v>0.06260990336999413</v>
      </c>
      <c r="C21">
        <f t="shared" si="1"/>
        <v>0.3007995168499706</v>
      </c>
    </row>
    <row r="22" spans="1:3" ht="13.5">
      <c r="A22">
        <v>0.06</v>
      </c>
      <c r="B22">
        <f t="shared" si="0"/>
        <v>0.07513188404399294</v>
      </c>
      <c r="C22">
        <f t="shared" si="1"/>
        <v>0.3580194202199647</v>
      </c>
    </row>
    <row r="23" spans="1:3" ht="13.5">
      <c r="A23">
        <v>0.07</v>
      </c>
      <c r="B23">
        <f t="shared" si="0"/>
        <v>0.08765386471799179</v>
      </c>
      <c r="C23">
        <f t="shared" si="1"/>
        <v>0.41425932358995876</v>
      </c>
    </row>
    <row r="24" spans="1:3" ht="13.5">
      <c r="A24">
        <v>0.08</v>
      </c>
      <c r="B24">
        <f t="shared" si="0"/>
        <v>0.1001758453919906</v>
      </c>
      <c r="C24">
        <f t="shared" si="1"/>
        <v>0.4695192269599529</v>
      </c>
    </row>
    <row r="25" spans="1:3" ht="13.5">
      <c r="A25">
        <v>0.09</v>
      </c>
      <c r="B25">
        <f t="shared" si="0"/>
        <v>0.11269782606598942</v>
      </c>
      <c r="C25">
        <f t="shared" si="1"/>
        <v>0.523799130329947</v>
      </c>
    </row>
    <row r="26" spans="1:3" ht="13.5">
      <c r="A26">
        <v>0.1</v>
      </c>
      <c r="B26">
        <f t="shared" si="0"/>
        <v>0.12521980673998825</v>
      </c>
      <c r="C26">
        <f t="shared" si="1"/>
        <v>0.5770990336999411</v>
      </c>
    </row>
    <row r="27" spans="1:3" ht="13.5">
      <c r="A27">
        <v>0.11</v>
      </c>
      <c r="B27">
        <f t="shared" si="0"/>
        <v>0.13774178741398707</v>
      </c>
      <c r="C27">
        <f t="shared" si="1"/>
        <v>0.6294189370699352</v>
      </c>
    </row>
    <row r="28" spans="1:3" ht="13.5">
      <c r="A28">
        <v>0.12</v>
      </c>
      <c r="B28">
        <f t="shared" si="0"/>
        <v>0.1502637680879859</v>
      </c>
      <c r="C28">
        <f t="shared" si="1"/>
        <v>0.6807588404399294</v>
      </c>
    </row>
    <row r="29" spans="1:3" ht="13.5">
      <c r="A29">
        <v>0.13</v>
      </c>
      <c r="B29">
        <f t="shared" si="0"/>
        <v>0.16278574876198473</v>
      </c>
      <c r="C29">
        <f t="shared" si="1"/>
        <v>0.7311187438099234</v>
      </c>
    </row>
    <row r="30" spans="1:3" ht="13.5">
      <c r="A30">
        <v>0.14</v>
      </c>
      <c r="B30">
        <f t="shared" si="0"/>
        <v>0.17530772943598358</v>
      </c>
      <c r="C30">
        <f t="shared" si="1"/>
        <v>0.7804986471799176</v>
      </c>
    </row>
    <row r="31" spans="1:3" ht="13.5">
      <c r="A31">
        <v>0.15</v>
      </c>
      <c r="B31">
        <f t="shared" si="0"/>
        <v>0.18782971010998237</v>
      </c>
      <c r="C31">
        <f t="shared" si="1"/>
        <v>0.8288985505499117</v>
      </c>
    </row>
    <row r="32" spans="1:3" ht="13.5">
      <c r="A32">
        <v>0.16</v>
      </c>
      <c r="B32">
        <f t="shared" si="0"/>
        <v>0.2003516907839812</v>
      </c>
      <c r="C32">
        <f t="shared" si="1"/>
        <v>0.8763184539199058</v>
      </c>
    </row>
    <row r="33" spans="1:3" ht="13.5">
      <c r="A33">
        <v>0.17</v>
      </c>
      <c r="B33">
        <f t="shared" si="0"/>
        <v>0.21287367145798003</v>
      </c>
      <c r="C33">
        <f t="shared" si="1"/>
        <v>0.9227583572898999</v>
      </c>
    </row>
    <row r="34" spans="1:3" ht="13.5">
      <c r="A34">
        <v>0.18</v>
      </c>
      <c r="B34">
        <f t="shared" si="0"/>
        <v>0.22539565213197885</v>
      </c>
      <c r="C34">
        <f t="shared" si="1"/>
        <v>0.9682182606598939</v>
      </c>
    </row>
    <row r="35" spans="1:3" ht="13.5">
      <c r="A35">
        <v>0.19</v>
      </c>
      <c r="B35">
        <f t="shared" si="0"/>
        <v>0.23791763280597766</v>
      </c>
      <c r="C35">
        <f t="shared" si="1"/>
        <v>1.0126981640298882</v>
      </c>
    </row>
    <row r="36" spans="1:3" ht="13.5">
      <c r="A36">
        <v>0.2</v>
      </c>
      <c r="B36">
        <f t="shared" si="0"/>
        <v>0.2504396134799765</v>
      </c>
      <c r="C36">
        <f t="shared" si="1"/>
        <v>1.0561980673998823</v>
      </c>
    </row>
    <row r="37" spans="1:3" ht="13.5">
      <c r="A37">
        <v>0.21</v>
      </c>
      <c r="B37">
        <f t="shared" si="0"/>
        <v>0.2629615941539753</v>
      </c>
      <c r="C37">
        <f t="shared" si="1"/>
        <v>1.0987179707698762</v>
      </c>
    </row>
    <row r="38" spans="1:3" ht="13.5">
      <c r="A38">
        <v>0.22</v>
      </c>
      <c r="B38">
        <f t="shared" si="0"/>
        <v>0.27548357482797414</v>
      </c>
      <c r="C38">
        <f t="shared" si="1"/>
        <v>1.1402578741398703</v>
      </c>
    </row>
    <row r="39" spans="1:3" ht="13.5">
      <c r="A39">
        <v>0.23</v>
      </c>
      <c r="B39">
        <f t="shared" si="0"/>
        <v>0.288005555501973</v>
      </c>
      <c r="C39">
        <f t="shared" si="1"/>
        <v>1.1808177775098647</v>
      </c>
    </row>
    <row r="40" spans="1:3" ht="13.5">
      <c r="A40">
        <v>0.24</v>
      </c>
      <c r="B40">
        <f t="shared" si="0"/>
        <v>0.3005275361759718</v>
      </c>
      <c r="C40">
        <f t="shared" si="1"/>
        <v>1.2203976808798587</v>
      </c>
    </row>
    <row r="41" spans="1:3" ht="13.5">
      <c r="A41">
        <v>0.25</v>
      </c>
      <c r="B41">
        <f t="shared" si="0"/>
        <v>0.3130495168499706</v>
      </c>
      <c r="C41">
        <f t="shared" si="1"/>
        <v>1.2589975842498529</v>
      </c>
    </row>
    <row r="42" spans="1:3" ht="13.5">
      <c r="A42">
        <v>0.26</v>
      </c>
      <c r="B42">
        <f t="shared" si="0"/>
        <v>0.32557149752396947</v>
      </c>
      <c r="C42">
        <f t="shared" si="1"/>
        <v>1.2966174876198466</v>
      </c>
    </row>
    <row r="43" spans="1:3" ht="13.5">
      <c r="A43">
        <v>0.27</v>
      </c>
      <c r="B43">
        <f t="shared" si="0"/>
        <v>0.3380934781979683</v>
      </c>
      <c r="C43">
        <f t="shared" si="1"/>
        <v>1.333257390989841</v>
      </c>
    </row>
    <row r="44" spans="1:3" ht="13.5">
      <c r="A44">
        <v>0.28</v>
      </c>
      <c r="B44">
        <f t="shared" si="0"/>
        <v>0.35061545887196716</v>
      </c>
      <c r="C44">
        <f t="shared" si="1"/>
        <v>1.3689172943598351</v>
      </c>
    </row>
    <row r="45" spans="1:3" ht="13.5">
      <c r="A45">
        <v>0.29</v>
      </c>
      <c r="B45">
        <f t="shared" si="0"/>
        <v>0.3631374395459659</v>
      </c>
      <c r="C45">
        <f t="shared" si="1"/>
        <v>1.403597197729829</v>
      </c>
    </row>
    <row r="46" spans="1:3" ht="13.5">
      <c r="A46">
        <v>0.3</v>
      </c>
      <c r="B46">
        <f t="shared" si="0"/>
        <v>0.37565942021996473</v>
      </c>
      <c r="C46">
        <f t="shared" si="1"/>
        <v>1.4372971010998232</v>
      </c>
    </row>
    <row r="47" spans="1:3" ht="13.5">
      <c r="A47">
        <v>0.31</v>
      </c>
      <c r="B47">
        <f t="shared" si="0"/>
        <v>0.3881814008939636</v>
      </c>
      <c r="C47">
        <f t="shared" si="1"/>
        <v>1.4700170044698173</v>
      </c>
    </row>
    <row r="48" spans="1:3" ht="13.5">
      <c r="A48">
        <v>0.32</v>
      </c>
      <c r="B48">
        <f t="shared" si="0"/>
        <v>0.4007033815679624</v>
      </c>
      <c r="C48">
        <f t="shared" si="1"/>
        <v>1.5017569078398116</v>
      </c>
    </row>
    <row r="49" spans="1:3" ht="13.5">
      <c r="A49">
        <v>0.33</v>
      </c>
      <c r="B49">
        <f t="shared" si="0"/>
        <v>0.4132253622419612</v>
      </c>
      <c r="C49">
        <f t="shared" si="1"/>
        <v>1.5325168112098055</v>
      </c>
    </row>
    <row r="50" spans="1:3" ht="13.5">
      <c r="A50">
        <v>0.34</v>
      </c>
      <c r="B50">
        <f t="shared" si="0"/>
        <v>0.42574734291596006</v>
      </c>
      <c r="C50">
        <f t="shared" si="1"/>
        <v>1.5622967145797997</v>
      </c>
    </row>
    <row r="51" spans="1:3" ht="13.5">
      <c r="A51">
        <v>0.35</v>
      </c>
      <c r="B51">
        <f t="shared" si="0"/>
        <v>0.43826932358995885</v>
      </c>
      <c r="C51">
        <f t="shared" si="1"/>
        <v>1.5910966179497938</v>
      </c>
    </row>
    <row r="52" spans="1:3" ht="13.5">
      <c r="A52">
        <v>0.36</v>
      </c>
      <c r="B52">
        <f t="shared" si="0"/>
        <v>0.4507913042639577</v>
      </c>
      <c r="C52">
        <f t="shared" si="1"/>
        <v>1.6189165213197878</v>
      </c>
    </row>
    <row r="53" spans="1:3" ht="13.5">
      <c r="A53">
        <v>0.37</v>
      </c>
      <c r="B53">
        <f t="shared" si="0"/>
        <v>0.46331328493795654</v>
      </c>
      <c r="C53">
        <f t="shared" si="1"/>
        <v>1.645756424689782</v>
      </c>
    </row>
    <row r="54" spans="1:3" ht="13.5">
      <c r="A54">
        <v>0.38</v>
      </c>
      <c r="B54">
        <f t="shared" si="0"/>
        <v>0.4758352656119553</v>
      </c>
      <c r="C54">
        <f t="shared" si="1"/>
        <v>1.6716163280597764</v>
      </c>
    </row>
    <row r="55" spans="1:3" ht="13.5">
      <c r="A55">
        <v>0.39</v>
      </c>
      <c r="B55">
        <f t="shared" si="0"/>
        <v>0.48835724628595417</v>
      </c>
      <c r="C55">
        <f t="shared" si="1"/>
        <v>1.6964962314297702</v>
      </c>
    </row>
    <row r="56" spans="1:3" ht="13.5">
      <c r="A56">
        <v>0.4</v>
      </c>
      <c r="B56">
        <f t="shared" si="0"/>
        <v>0.500879226959953</v>
      </c>
      <c r="C56">
        <f t="shared" si="1"/>
        <v>1.7203961347997643</v>
      </c>
    </row>
    <row r="57" spans="1:3" ht="13.5">
      <c r="A57">
        <v>0.41</v>
      </c>
      <c r="B57">
        <f t="shared" si="0"/>
        <v>0.5134012076339518</v>
      </c>
      <c r="C57">
        <f t="shared" si="1"/>
        <v>1.7433160381697586</v>
      </c>
    </row>
    <row r="58" spans="1:3" ht="13.5">
      <c r="A58">
        <v>0.42</v>
      </c>
      <c r="B58">
        <f t="shared" si="0"/>
        <v>0.5259231883079506</v>
      </c>
      <c r="C58">
        <f t="shared" si="1"/>
        <v>1.7652559415397526</v>
      </c>
    </row>
    <row r="59" spans="1:3" ht="13.5">
      <c r="A59">
        <v>0.43</v>
      </c>
      <c r="B59">
        <f t="shared" si="0"/>
        <v>0.5384451689819495</v>
      </c>
      <c r="C59">
        <f t="shared" si="1"/>
        <v>1.7862158449097465</v>
      </c>
    </row>
    <row r="60" spans="1:3" ht="13.5">
      <c r="A60">
        <v>0.44</v>
      </c>
      <c r="B60">
        <f t="shared" si="0"/>
        <v>0.5509671496559483</v>
      </c>
      <c r="C60">
        <f t="shared" si="1"/>
        <v>1.8061957482797406</v>
      </c>
    </row>
    <row r="61" spans="1:3" ht="13.5">
      <c r="A61">
        <v>0.45</v>
      </c>
      <c r="B61">
        <f t="shared" si="0"/>
        <v>0.5634891303299472</v>
      </c>
      <c r="C61">
        <f t="shared" si="1"/>
        <v>1.8251956516497352</v>
      </c>
    </row>
    <row r="62" spans="1:3" ht="13.5">
      <c r="A62">
        <v>0.46</v>
      </c>
      <c r="B62">
        <f t="shared" si="0"/>
        <v>0.576011111003946</v>
      </c>
      <c r="C62">
        <f t="shared" si="1"/>
        <v>1.8432155550197291</v>
      </c>
    </row>
    <row r="63" spans="1:3" ht="13.5">
      <c r="A63">
        <v>0.47</v>
      </c>
      <c r="B63">
        <f t="shared" si="0"/>
        <v>0.5885330916779448</v>
      </c>
      <c r="C63">
        <f t="shared" si="1"/>
        <v>1.860255458389723</v>
      </c>
    </row>
    <row r="64" spans="1:3" ht="13.5">
      <c r="A64">
        <v>0.48</v>
      </c>
      <c r="B64">
        <f t="shared" si="0"/>
        <v>0.6010550723519436</v>
      </c>
      <c r="C64">
        <f t="shared" si="1"/>
        <v>1.8763153617597175</v>
      </c>
    </row>
    <row r="65" spans="1:3" ht="13.5">
      <c r="A65">
        <v>0.49</v>
      </c>
      <c r="B65">
        <f t="shared" si="0"/>
        <v>0.6135770530259425</v>
      </c>
      <c r="C65">
        <f t="shared" si="1"/>
        <v>1.8913952651297115</v>
      </c>
    </row>
    <row r="66" spans="1:3" ht="13.5">
      <c r="A66">
        <v>0.5</v>
      </c>
      <c r="B66">
        <f t="shared" si="0"/>
        <v>0.6260990336999412</v>
      </c>
      <c r="C66">
        <f t="shared" si="1"/>
        <v>1.9054951684997055</v>
      </c>
    </row>
    <row r="67" spans="1:3" ht="13.5">
      <c r="A67">
        <v>0.51</v>
      </c>
      <c r="B67">
        <f t="shared" si="0"/>
        <v>0.63862101437394</v>
      </c>
      <c r="C67">
        <f t="shared" si="1"/>
        <v>1.9186150718696995</v>
      </c>
    </row>
    <row r="68" spans="1:3" ht="13.5">
      <c r="A68">
        <v>0.52</v>
      </c>
      <c r="B68">
        <f t="shared" si="0"/>
        <v>0.6511429950479389</v>
      </c>
      <c r="C68">
        <f t="shared" si="1"/>
        <v>1.9307549752396933</v>
      </c>
    </row>
    <row r="69" spans="1:3" ht="13.5">
      <c r="A69">
        <v>0.53</v>
      </c>
      <c r="B69">
        <f t="shared" si="0"/>
        <v>0.6636649757219377</v>
      </c>
      <c r="C69">
        <f t="shared" si="1"/>
        <v>1.9419148786096878</v>
      </c>
    </row>
    <row r="70" spans="1:3" ht="13.5">
      <c r="A70">
        <v>0.54</v>
      </c>
      <c r="B70">
        <f t="shared" si="0"/>
        <v>0.6761869563959366</v>
      </c>
      <c r="C70">
        <f t="shared" si="1"/>
        <v>1.952094781979682</v>
      </c>
    </row>
    <row r="71" spans="1:3" ht="13.5">
      <c r="A71">
        <v>0.55</v>
      </c>
      <c r="B71">
        <f t="shared" si="0"/>
        <v>0.6887089370699354</v>
      </c>
      <c r="C71">
        <f t="shared" si="1"/>
        <v>1.961294685349676</v>
      </c>
    </row>
    <row r="72" spans="1:3" ht="13.5">
      <c r="A72">
        <v>0.56</v>
      </c>
      <c r="B72">
        <f t="shared" si="0"/>
        <v>0.7012309177439343</v>
      </c>
      <c r="C72">
        <f t="shared" si="1"/>
        <v>1.96951458871967</v>
      </c>
    </row>
    <row r="73" spans="1:3" ht="13.5">
      <c r="A73">
        <v>0.57</v>
      </c>
      <c r="B73">
        <f t="shared" si="0"/>
        <v>0.713752898417933</v>
      </c>
      <c r="C73">
        <f t="shared" si="1"/>
        <v>1.976754492089664</v>
      </c>
    </row>
    <row r="74" spans="1:3" ht="13.5">
      <c r="A74">
        <v>0.58</v>
      </c>
      <c r="B74">
        <f t="shared" si="0"/>
        <v>0.7262748790919318</v>
      </c>
      <c r="C74">
        <f t="shared" si="1"/>
        <v>1.9830143954596582</v>
      </c>
    </row>
    <row r="75" spans="1:3" ht="13.5">
      <c r="A75">
        <v>0.59</v>
      </c>
      <c r="B75">
        <f t="shared" si="0"/>
        <v>0.7387968597659307</v>
      </c>
      <c r="C75">
        <f t="shared" si="1"/>
        <v>1.9882942988296526</v>
      </c>
    </row>
    <row r="76" spans="1:3" ht="13.5">
      <c r="A76">
        <v>0.6</v>
      </c>
      <c r="B76">
        <f t="shared" si="0"/>
        <v>0.7513188404399295</v>
      </c>
      <c r="C76">
        <f t="shared" si="1"/>
        <v>1.9925942021996466</v>
      </c>
    </row>
    <row r="77" spans="1:3" ht="13.5">
      <c r="A77">
        <v>0.61</v>
      </c>
      <c r="B77">
        <f t="shared" si="0"/>
        <v>0.7638408211139283</v>
      </c>
      <c r="C77">
        <f t="shared" si="1"/>
        <v>1.9959141055696406</v>
      </c>
    </row>
    <row r="78" spans="1:3" ht="13.5">
      <c r="A78">
        <v>0.62</v>
      </c>
      <c r="B78">
        <f t="shared" si="0"/>
        <v>0.7763628017879272</v>
      </c>
      <c r="C78">
        <f t="shared" si="1"/>
        <v>1.9982540089396346</v>
      </c>
    </row>
    <row r="79" spans="1:3" ht="13.5">
      <c r="A79">
        <v>0.63</v>
      </c>
      <c r="B79">
        <f t="shared" si="0"/>
        <v>0.788884782461926</v>
      </c>
      <c r="C79">
        <f t="shared" si="1"/>
        <v>1.999613912309629</v>
      </c>
    </row>
    <row r="80" spans="1:3" ht="13.5">
      <c r="A80">
        <v>0.64</v>
      </c>
      <c r="B80">
        <f t="shared" si="0"/>
        <v>0.8014067631359248</v>
      </c>
      <c r="C80">
        <f t="shared" si="1"/>
        <v>1.9999938156796233</v>
      </c>
    </row>
    <row r="81" spans="1:3" ht="13.5">
      <c r="A81">
        <v>0.65</v>
      </c>
      <c r="B81">
        <f aca="true" t="shared" si="2" ref="B81:B144">$B$8*A81</f>
        <v>0.8139287438099236</v>
      </c>
      <c r="C81">
        <f aca="true" t="shared" si="3" ref="C81:C144">$B$7*A81-0.5*$B$3*A81*A81</f>
        <v>1.9993937190496167</v>
      </c>
    </row>
    <row r="82" spans="1:3" ht="13.5">
      <c r="A82">
        <v>0.66</v>
      </c>
      <c r="B82">
        <f t="shared" si="2"/>
        <v>0.8264507244839224</v>
      </c>
      <c r="C82">
        <f t="shared" si="3"/>
        <v>1.9978136224196108</v>
      </c>
    </row>
    <row r="83" spans="1:3" ht="13.5">
      <c r="A83">
        <v>0.67</v>
      </c>
      <c r="B83">
        <f t="shared" si="2"/>
        <v>0.8389727051579213</v>
      </c>
      <c r="C83">
        <f t="shared" si="3"/>
        <v>1.9952535257896051</v>
      </c>
    </row>
    <row r="84" spans="1:3" ht="13.5">
      <c r="A84">
        <v>0.68</v>
      </c>
      <c r="B84">
        <f t="shared" si="2"/>
        <v>0.8514946858319201</v>
      </c>
      <c r="C84">
        <f t="shared" si="3"/>
        <v>1.9917134291595993</v>
      </c>
    </row>
    <row r="85" spans="1:3" ht="13.5">
      <c r="A85">
        <v>0.69</v>
      </c>
      <c r="B85">
        <f t="shared" si="2"/>
        <v>0.8640166665059188</v>
      </c>
      <c r="C85">
        <f t="shared" si="3"/>
        <v>1.987193332529594</v>
      </c>
    </row>
    <row r="86" spans="1:3" ht="13.5">
      <c r="A86">
        <v>0.7</v>
      </c>
      <c r="B86">
        <f t="shared" si="2"/>
        <v>0.8765386471799177</v>
      </c>
      <c r="C86">
        <f t="shared" si="3"/>
        <v>1.9816932358995878</v>
      </c>
    </row>
    <row r="87" spans="1:3" ht="13.5">
      <c r="A87">
        <v>0.71</v>
      </c>
      <c r="B87">
        <f t="shared" si="2"/>
        <v>0.8890606278539165</v>
      </c>
      <c r="C87">
        <f t="shared" si="3"/>
        <v>1.9752131392695818</v>
      </c>
    </row>
    <row r="88" spans="1:3" ht="13.5">
      <c r="A88">
        <v>0.72</v>
      </c>
      <c r="B88">
        <f t="shared" si="2"/>
        <v>0.9015826085279154</v>
      </c>
      <c r="C88">
        <f t="shared" si="3"/>
        <v>1.967753042639576</v>
      </c>
    </row>
    <row r="89" spans="1:3" ht="13.5">
      <c r="A89">
        <v>0.73</v>
      </c>
      <c r="B89">
        <f t="shared" si="2"/>
        <v>0.9141045892019142</v>
      </c>
      <c r="C89">
        <f t="shared" si="3"/>
        <v>1.95931294600957</v>
      </c>
    </row>
    <row r="90" spans="1:3" ht="13.5">
      <c r="A90">
        <v>0.74</v>
      </c>
      <c r="B90">
        <f t="shared" si="2"/>
        <v>0.9266265698759131</v>
      </c>
      <c r="C90">
        <f t="shared" si="3"/>
        <v>1.9498928493795638</v>
      </c>
    </row>
    <row r="91" spans="1:3" ht="13.5">
      <c r="A91">
        <v>0.75</v>
      </c>
      <c r="B91">
        <f t="shared" si="2"/>
        <v>0.9391485505499119</v>
      </c>
      <c r="C91">
        <f t="shared" si="3"/>
        <v>1.9394927527495578</v>
      </c>
    </row>
    <row r="92" spans="1:3" ht="13.5">
      <c r="A92">
        <v>0.76</v>
      </c>
      <c r="B92">
        <f t="shared" si="2"/>
        <v>0.9516705312239107</v>
      </c>
      <c r="C92">
        <f t="shared" si="3"/>
        <v>1.9281126561195525</v>
      </c>
    </row>
    <row r="93" spans="1:3" ht="13.5">
      <c r="A93">
        <v>0.77</v>
      </c>
      <c r="B93">
        <f t="shared" si="2"/>
        <v>0.9641925118979096</v>
      </c>
      <c r="C93">
        <f t="shared" si="3"/>
        <v>1.9157525594895466</v>
      </c>
    </row>
    <row r="94" spans="1:3" ht="13.5">
      <c r="A94">
        <v>0.78</v>
      </c>
      <c r="B94">
        <f t="shared" si="2"/>
        <v>0.9767144925719083</v>
      </c>
      <c r="C94">
        <f t="shared" si="3"/>
        <v>1.9024124628595405</v>
      </c>
    </row>
    <row r="95" spans="1:3" ht="13.5">
      <c r="A95">
        <v>0.79</v>
      </c>
      <c r="B95">
        <f t="shared" si="2"/>
        <v>0.9892364732459072</v>
      </c>
      <c r="C95">
        <f t="shared" si="3"/>
        <v>1.8880923662295346</v>
      </c>
    </row>
    <row r="96" spans="1:3" ht="13.5">
      <c r="A96">
        <v>0.8</v>
      </c>
      <c r="B96">
        <f t="shared" si="2"/>
        <v>1.001758453919906</v>
      </c>
      <c r="C96">
        <f t="shared" si="3"/>
        <v>1.8727922695995285</v>
      </c>
    </row>
    <row r="97" spans="1:3" ht="13.5">
      <c r="A97">
        <v>0.81</v>
      </c>
      <c r="B97">
        <f t="shared" si="2"/>
        <v>1.014280434593905</v>
      </c>
      <c r="C97">
        <f t="shared" si="3"/>
        <v>1.8565121729695222</v>
      </c>
    </row>
    <row r="98" spans="1:3" ht="13.5">
      <c r="A98">
        <v>0.82</v>
      </c>
      <c r="B98">
        <f t="shared" si="2"/>
        <v>1.0268024152679036</v>
      </c>
      <c r="C98">
        <f t="shared" si="3"/>
        <v>1.8392520763395175</v>
      </c>
    </row>
    <row r="99" spans="1:3" ht="13.5">
      <c r="A99">
        <v>0.83</v>
      </c>
      <c r="B99">
        <f t="shared" si="2"/>
        <v>1.0393243959419025</v>
      </c>
      <c r="C99">
        <f t="shared" si="3"/>
        <v>1.8210119797095112</v>
      </c>
    </row>
    <row r="100" spans="1:3" ht="13.5">
      <c r="A100">
        <v>0.84</v>
      </c>
      <c r="B100">
        <f t="shared" si="2"/>
        <v>1.0518463766159012</v>
      </c>
      <c r="C100">
        <f t="shared" si="3"/>
        <v>1.8017918830795048</v>
      </c>
    </row>
    <row r="101" spans="1:3" ht="13.5">
      <c r="A101">
        <v>0.85</v>
      </c>
      <c r="B101">
        <f t="shared" si="2"/>
        <v>1.0643683572899</v>
      </c>
      <c r="C101">
        <f t="shared" si="3"/>
        <v>1.7815917864494994</v>
      </c>
    </row>
    <row r="102" spans="1:3" ht="13.5">
      <c r="A102">
        <v>0.86</v>
      </c>
      <c r="B102">
        <f t="shared" si="2"/>
        <v>1.076890337963899</v>
      </c>
      <c r="C102">
        <f t="shared" si="3"/>
        <v>1.760411689819493</v>
      </c>
    </row>
    <row r="103" spans="1:3" ht="13.5">
      <c r="A103">
        <v>0.87</v>
      </c>
      <c r="B103">
        <f t="shared" si="2"/>
        <v>1.0894123186378977</v>
      </c>
      <c r="C103">
        <f t="shared" si="3"/>
        <v>1.7382515931894877</v>
      </c>
    </row>
    <row r="104" spans="1:3" ht="13.5">
      <c r="A104">
        <v>0.88</v>
      </c>
      <c r="B104">
        <f t="shared" si="2"/>
        <v>1.1019342993118966</v>
      </c>
      <c r="C104">
        <f t="shared" si="3"/>
        <v>1.7151114965594814</v>
      </c>
    </row>
    <row r="105" spans="1:3" ht="13.5">
      <c r="A105">
        <v>0.89</v>
      </c>
      <c r="B105">
        <f t="shared" si="2"/>
        <v>1.1144562799858955</v>
      </c>
      <c r="C105">
        <f t="shared" si="3"/>
        <v>1.6909913999294748</v>
      </c>
    </row>
    <row r="106" spans="1:3" ht="13.5">
      <c r="A106">
        <v>0.9</v>
      </c>
      <c r="B106">
        <f t="shared" si="2"/>
        <v>1.1269782606598944</v>
      </c>
      <c r="C106">
        <f t="shared" si="3"/>
        <v>1.6658913032994702</v>
      </c>
    </row>
    <row r="107" spans="1:3" ht="13.5">
      <c r="A107">
        <v>0.91</v>
      </c>
      <c r="B107">
        <f t="shared" si="2"/>
        <v>1.139500241333893</v>
      </c>
      <c r="C107">
        <f t="shared" si="3"/>
        <v>1.6398112066694637</v>
      </c>
    </row>
    <row r="108" spans="1:3" ht="13.5">
      <c r="A108">
        <v>0.92</v>
      </c>
      <c r="B108">
        <f t="shared" si="2"/>
        <v>1.152022222007892</v>
      </c>
      <c r="C108">
        <f t="shared" si="3"/>
        <v>1.6127511100394578</v>
      </c>
    </row>
    <row r="109" spans="1:3" ht="13.5">
      <c r="A109">
        <v>0.93</v>
      </c>
      <c r="B109">
        <f t="shared" si="2"/>
        <v>1.1645442026818908</v>
      </c>
      <c r="C109">
        <f t="shared" si="3"/>
        <v>1.5847110134094518</v>
      </c>
    </row>
    <row r="110" spans="1:3" ht="13.5">
      <c r="A110">
        <v>0.94</v>
      </c>
      <c r="B110">
        <f t="shared" si="2"/>
        <v>1.1770661833558895</v>
      </c>
      <c r="C110">
        <f t="shared" si="3"/>
        <v>1.5556909167794464</v>
      </c>
    </row>
    <row r="111" spans="1:3" ht="13.5">
      <c r="A111">
        <v>0.95</v>
      </c>
      <c r="B111">
        <f t="shared" si="2"/>
        <v>1.1895881640298882</v>
      </c>
      <c r="C111">
        <f t="shared" si="3"/>
        <v>1.52569082014944</v>
      </c>
    </row>
    <row r="112" spans="1:3" ht="13.5">
      <c r="A112">
        <v>0.96</v>
      </c>
      <c r="B112">
        <f t="shared" si="2"/>
        <v>1.202110144703887</v>
      </c>
      <c r="C112">
        <f t="shared" si="3"/>
        <v>1.494710723519435</v>
      </c>
    </row>
    <row r="113" spans="1:3" ht="13.5">
      <c r="A113">
        <v>0.97</v>
      </c>
      <c r="B113">
        <f t="shared" si="2"/>
        <v>1.214632125377886</v>
      </c>
      <c r="C113">
        <f t="shared" si="3"/>
        <v>1.462750626889429</v>
      </c>
    </row>
    <row r="114" spans="1:3" ht="13.5">
      <c r="A114">
        <v>0.98</v>
      </c>
      <c r="B114">
        <f t="shared" si="2"/>
        <v>1.227154106051885</v>
      </c>
      <c r="C114">
        <f t="shared" si="3"/>
        <v>1.4298105302594228</v>
      </c>
    </row>
    <row r="115" spans="1:3" ht="13.5">
      <c r="A115">
        <v>0.99</v>
      </c>
      <c r="B115">
        <f t="shared" si="2"/>
        <v>1.2396760867258836</v>
      </c>
      <c r="C115">
        <f t="shared" si="3"/>
        <v>1.3958904336294173</v>
      </c>
    </row>
    <row r="116" spans="1:3" ht="13.5">
      <c r="A116">
        <v>1</v>
      </c>
      <c r="B116">
        <f t="shared" si="2"/>
        <v>1.2521980673998825</v>
      </c>
      <c r="C116">
        <f t="shared" si="3"/>
        <v>1.3609903369994107</v>
      </c>
    </row>
    <row r="117" spans="1:3" ht="13.5">
      <c r="A117">
        <v>1.01</v>
      </c>
      <c r="B117">
        <f t="shared" si="2"/>
        <v>1.2647200480738814</v>
      </c>
      <c r="C117">
        <f t="shared" si="3"/>
        <v>1.325110240369404</v>
      </c>
    </row>
    <row r="118" spans="1:3" ht="13.5">
      <c r="A118">
        <v>1.02</v>
      </c>
      <c r="B118">
        <f t="shared" si="2"/>
        <v>1.27724202874788</v>
      </c>
      <c r="C118">
        <f t="shared" si="3"/>
        <v>1.2882501437393987</v>
      </c>
    </row>
    <row r="119" spans="1:3" ht="13.5">
      <c r="A119">
        <v>1.03</v>
      </c>
      <c r="B119">
        <f t="shared" si="2"/>
        <v>1.289764009421879</v>
      </c>
      <c r="C119">
        <f t="shared" si="3"/>
        <v>1.2504100471093924</v>
      </c>
    </row>
    <row r="120" spans="1:3" ht="13.5">
      <c r="A120">
        <v>1.04</v>
      </c>
      <c r="B120">
        <f t="shared" si="2"/>
        <v>1.3022859900958779</v>
      </c>
      <c r="C120">
        <f t="shared" si="3"/>
        <v>1.211589950479386</v>
      </c>
    </row>
    <row r="121" spans="1:3" ht="13.5">
      <c r="A121">
        <v>1.05</v>
      </c>
      <c r="B121">
        <f t="shared" si="2"/>
        <v>1.3148079707698768</v>
      </c>
      <c r="C121">
        <f t="shared" si="3"/>
        <v>1.1717898538493818</v>
      </c>
    </row>
    <row r="122" spans="1:3" ht="13.5">
      <c r="A122">
        <v>1.06</v>
      </c>
      <c r="B122">
        <f t="shared" si="2"/>
        <v>1.3273299514438754</v>
      </c>
      <c r="C122">
        <f t="shared" si="3"/>
        <v>1.131009757219375</v>
      </c>
    </row>
    <row r="123" spans="1:3" ht="13.5">
      <c r="A123">
        <v>1.07</v>
      </c>
      <c r="B123">
        <f t="shared" si="2"/>
        <v>1.3398519321178743</v>
      </c>
      <c r="C123">
        <f t="shared" si="3"/>
        <v>1.0892496605893696</v>
      </c>
    </row>
    <row r="124" spans="1:3" ht="13.5">
      <c r="A124">
        <v>1.08</v>
      </c>
      <c r="B124">
        <f t="shared" si="2"/>
        <v>1.3523739127918732</v>
      </c>
      <c r="C124">
        <f t="shared" si="3"/>
        <v>1.0465095639593631</v>
      </c>
    </row>
    <row r="125" spans="1:3" ht="13.5">
      <c r="A125">
        <v>1.09</v>
      </c>
      <c r="B125">
        <f t="shared" si="2"/>
        <v>1.364895893465872</v>
      </c>
      <c r="C125">
        <f t="shared" si="3"/>
        <v>1.0027894673293565</v>
      </c>
    </row>
    <row r="126" spans="1:3" ht="13.5">
      <c r="A126">
        <v>1.1</v>
      </c>
      <c r="B126">
        <f t="shared" si="2"/>
        <v>1.3774178741398708</v>
      </c>
      <c r="C126">
        <f t="shared" si="3"/>
        <v>0.9580893706993514</v>
      </c>
    </row>
    <row r="127" spans="1:3" ht="13.5">
      <c r="A127">
        <v>1.11</v>
      </c>
      <c r="B127">
        <f t="shared" si="2"/>
        <v>1.3899398548138697</v>
      </c>
      <c r="C127">
        <f t="shared" si="3"/>
        <v>0.9124092740693452</v>
      </c>
    </row>
    <row r="128" spans="1:3" ht="13.5">
      <c r="A128">
        <v>1.12</v>
      </c>
      <c r="B128">
        <f t="shared" si="2"/>
        <v>1.4024618354878686</v>
      </c>
      <c r="C128">
        <f t="shared" si="3"/>
        <v>0.8657491774393389</v>
      </c>
    </row>
    <row r="129" spans="1:3" ht="13.5">
      <c r="A129">
        <v>1.13</v>
      </c>
      <c r="B129">
        <f t="shared" si="2"/>
        <v>1.414983816161867</v>
      </c>
      <c r="C129">
        <f t="shared" si="3"/>
        <v>0.8181090808093341</v>
      </c>
    </row>
    <row r="130" spans="1:3" ht="13.5">
      <c r="A130">
        <v>1.14</v>
      </c>
      <c r="B130">
        <f t="shared" si="2"/>
        <v>1.427505796835866</v>
      </c>
      <c r="C130">
        <f t="shared" si="3"/>
        <v>0.7694889841793282</v>
      </c>
    </row>
    <row r="131" spans="1:3" ht="13.5">
      <c r="A131">
        <v>1.15</v>
      </c>
      <c r="B131">
        <f t="shared" si="2"/>
        <v>1.4400277775098647</v>
      </c>
      <c r="C131">
        <f t="shared" si="3"/>
        <v>0.719888887549323</v>
      </c>
    </row>
    <row r="132" spans="1:3" ht="13.5">
      <c r="A132">
        <v>1.16</v>
      </c>
      <c r="B132">
        <f t="shared" si="2"/>
        <v>1.4525497581838636</v>
      </c>
      <c r="C132">
        <f t="shared" si="3"/>
        <v>0.6693087909193167</v>
      </c>
    </row>
    <row r="133" spans="1:3" ht="13.5">
      <c r="A133">
        <v>1.17</v>
      </c>
      <c r="B133">
        <f t="shared" si="2"/>
        <v>1.4650717388578625</v>
      </c>
      <c r="C133">
        <f t="shared" si="3"/>
        <v>0.617748694289312</v>
      </c>
    </row>
    <row r="134" spans="1:3" ht="13.5">
      <c r="A134">
        <v>1.18</v>
      </c>
      <c r="B134">
        <f t="shared" si="2"/>
        <v>1.4775937195318614</v>
      </c>
      <c r="C134">
        <f t="shared" si="3"/>
        <v>0.5652085976593053</v>
      </c>
    </row>
    <row r="135" spans="1:3" ht="13.5">
      <c r="A135">
        <v>1.19</v>
      </c>
      <c r="B135">
        <f t="shared" si="2"/>
        <v>1.49011570020586</v>
      </c>
      <c r="C135">
        <f t="shared" si="3"/>
        <v>0.5116885010292993</v>
      </c>
    </row>
    <row r="136" spans="1:3" ht="13.5">
      <c r="A136">
        <v>1.2</v>
      </c>
      <c r="B136">
        <f t="shared" si="2"/>
        <v>1.502637680879859</v>
      </c>
      <c r="C136">
        <f t="shared" si="3"/>
        <v>0.4571884043992931</v>
      </c>
    </row>
    <row r="137" spans="1:3" ht="13.5">
      <c r="A137">
        <v>1.21</v>
      </c>
      <c r="B137">
        <f t="shared" si="2"/>
        <v>1.5151596615538578</v>
      </c>
      <c r="C137">
        <f t="shared" si="3"/>
        <v>0.4017083077692867</v>
      </c>
    </row>
    <row r="138" spans="1:3" ht="13.5">
      <c r="A138">
        <v>1.22</v>
      </c>
      <c r="B138">
        <f t="shared" si="2"/>
        <v>1.5276816422278565</v>
      </c>
      <c r="C138">
        <f t="shared" si="3"/>
        <v>0.34524821113928095</v>
      </c>
    </row>
    <row r="139" spans="1:3" ht="13.5">
      <c r="A139">
        <v>1.23</v>
      </c>
      <c r="B139">
        <f t="shared" si="2"/>
        <v>1.5402036229018554</v>
      </c>
      <c r="C139">
        <f t="shared" si="3"/>
        <v>0.287808114509275</v>
      </c>
    </row>
    <row r="140" spans="1:3" ht="13.5">
      <c r="A140">
        <v>1.24</v>
      </c>
      <c r="B140">
        <f t="shared" si="2"/>
        <v>1.5527256035758543</v>
      </c>
      <c r="C140">
        <f t="shared" si="3"/>
        <v>0.22938801787926888</v>
      </c>
    </row>
    <row r="141" spans="1:3" ht="13.5">
      <c r="A141">
        <v>1.25</v>
      </c>
      <c r="B141">
        <f t="shared" si="2"/>
        <v>1.5652475842498532</v>
      </c>
      <c r="C141">
        <f t="shared" si="3"/>
        <v>0.16998792124926432</v>
      </c>
    </row>
    <row r="142" spans="1:3" ht="13.5">
      <c r="A142">
        <v>1.26</v>
      </c>
      <c r="B142">
        <f t="shared" si="2"/>
        <v>1.577769564923852</v>
      </c>
      <c r="C142">
        <f t="shared" si="3"/>
        <v>0.10960782461925778</v>
      </c>
    </row>
    <row r="143" spans="1:3" ht="13.5">
      <c r="A143">
        <v>1.27</v>
      </c>
      <c r="B143">
        <f t="shared" si="2"/>
        <v>1.5902915455978508</v>
      </c>
      <c r="C143">
        <f t="shared" si="3"/>
        <v>0.04824772798925103</v>
      </c>
    </row>
    <row r="144" spans="1:3" ht="13.5">
      <c r="A144">
        <v>1.28</v>
      </c>
      <c r="B144">
        <f t="shared" si="2"/>
        <v>1.6028135262718497</v>
      </c>
      <c r="C144">
        <f t="shared" si="3"/>
        <v>-0.01409236864075325</v>
      </c>
    </row>
    <row r="145" spans="1:3" ht="13.5">
      <c r="A145">
        <v>1.29</v>
      </c>
      <c r="B145">
        <f>$B$8*A145</f>
        <v>1.6153355069458484</v>
      </c>
      <c r="C145">
        <f>$B$7*A145-0.5*$B$3*A145*A145</f>
        <v>-0.07741246527076129</v>
      </c>
    </row>
    <row r="146" spans="1:3" ht="13.5">
      <c r="A146">
        <v>1.3</v>
      </c>
      <c r="B146">
        <f>$B$8*A146</f>
        <v>1.6278574876198473</v>
      </c>
      <c r="C146">
        <f>$B$7*A146-0.5*$B$3*A146*A146</f>
        <v>-0.14171256190076775</v>
      </c>
    </row>
  </sheetData>
  <sheetProtection/>
  <printOptions/>
  <pageMargins left="0.7" right="0.7" top="0.75" bottom="0.75" header="0.3" footer="0.3"/>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dimension ref="A1:D148"/>
  <sheetViews>
    <sheetView zoomScalePageLayoutView="0" workbookViewId="0" topLeftCell="A1">
      <selection activeCell="A1" sqref="A1"/>
    </sheetView>
  </sheetViews>
  <sheetFormatPr defaultColWidth="9.140625" defaultRowHeight="15"/>
  <cols>
    <col min="1" max="1" width="21.140625" style="0" bestFit="1" customWidth="1"/>
  </cols>
  <sheetData>
    <row r="1" spans="1:3" ht="15">
      <c r="A1" t="s">
        <v>49</v>
      </c>
      <c r="B1" s="1">
        <v>30</v>
      </c>
      <c r="C1" t="s">
        <v>46</v>
      </c>
    </row>
    <row r="2" spans="1:3" ht="15">
      <c r="A2" t="s">
        <v>16</v>
      </c>
      <c r="B2" s="1">
        <v>15</v>
      </c>
      <c r="C2" t="s">
        <v>47</v>
      </c>
    </row>
    <row r="3" spans="1:2" ht="15">
      <c r="A3" t="s">
        <v>2</v>
      </c>
      <c r="B3">
        <v>9.8</v>
      </c>
    </row>
    <row r="4" spans="1:3" ht="15">
      <c r="A4" t="s">
        <v>101</v>
      </c>
      <c r="B4">
        <v>2.5</v>
      </c>
      <c r="C4" t="s">
        <v>51</v>
      </c>
    </row>
    <row r="5" spans="1:3" ht="15">
      <c r="A5" t="s">
        <v>102</v>
      </c>
      <c r="B5">
        <v>11</v>
      </c>
      <c r="C5" t="s">
        <v>51</v>
      </c>
    </row>
    <row r="8" spans="1:4" ht="15">
      <c r="A8" t="s">
        <v>11</v>
      </c>
      <c r="B8">
        <f>B1*(3.141592/180)</f>
        <v>0.5235986666666668</v>
      </c>
      <c r="C8" t="s">
        <v>48</v>
      </c>
      <c r="D8" t="s">
        <v>50</v>
      </c>
    </row>
    <row r="9" spans="1:3" ht="15">
      <c r="A9" t="s">
        <v>103</v>
      </c>
      <c r="B9">
        <f>B2*COS(B8)</f>
        <v>12.990381873753744</v>
      </c>
      <c r="C9" t="s">
        <v>47</v>
      </c>
    </row>
    <row r="10" spans="1:3" ht="15">
      <c r="A10" t="s">
        <v>104</v>
      </c>
      <c r="B10">
        <f>B2*SIN(B8)</f>
        <v>7.499998584936545</v>
      </c>
      <c r="C10" t="s">
        <v>47</v>
      </c>
    </row>
    <row r="11" spans="1:3" ht="15">
      <c r="A11" t="s">
        <v>105</v>
      </c>
      <c r="B11">
        <f>B5/B9</f>
        <v>0.8467803415559949</v>
      </c>
      <c r="C11" t="s">
        <v>106</v>
      </c>
    </row>
    <row r="12" spans="1:4" ht="15">
      <c r="A12" t="s">
        <v>107</v>
      </c>
      <c r="B12" s="6">
        <f>B10*B11-0.5*B3*B11*B11</f>
        <v>2.8373703238781776</v>
      </c>
      <c r="C12" t="s">
        <v>51</v>
      </c>
      <c r="D12" t="s">
        <v>108</v>
      </c>
    </row>
    <row r="17" spans="1:3" ht="15">
      <c r="A17" s="4" t="s">
        <v>4</v>
      </c>
      <c r="B17" t="s">
        <v>14</v>
      </c>
      <c r="C17" t="s">
        <v>7</v>
      </c>
    </row>
    <row r="18" spans="1:3" ht="15">
      <c r="A18">
        <v>0</v>
      </c>
      <c r="B18">
        <f aca="true" t="shared" si="0" ref="B18:B49">$B$9*A18</f>
        <v>0</v>
      </c>
      <c r="C18">
        <f aca="true" t="shared" si="1" ref="C18:C49">$B$10*A18-0.5*$B$3*A18*A18</f>
        <v>0</v>
      </c>
    </row>
    <row r="19" spans="1:3" ht="13.5">
      <c r="A19">
        <v>0.01</v>
      </c>
      <c r="B19">
        <f t="shared" si="0"/>
        <v>0.12990381873753745</v>
      </c>
      <c r="C19">
        <f t="shared" si="1"/>
        <v>0.07450998584936545</v>
      </c>
    </row>
    <row r="20" spans="1:3" ht="13.5">
      <c r="A20">
        <v>0.02</v>
      </c>
      <c r="B20">
        <f t="shared" si="0"/>
        <v>0.2598076374750749</v>
      </c>
      <c r="C20">
        <f t="shared" si="1"/>
        <v>0.14803997169873093</v>
      </c>
    </row>
    <row r="21" spans="1:3" ht="13.5">
      <c r="A21">
        <v>0.03</v>
      </c>
      <c r="B21">
        <f t="shared" si="0"/>
        <v>0.38971145621261233</v>
      </c>
      <c r="C21">
        <f t="shared" si="1"/>
        <v>0.22058995754809635</v>
      </c>
    </row>
    <row r="22" spans="1:3" ht="13.5">
      <c r="A22">
        <v>0.04</v>
      </c>
      <c r="B22">
        <f t="shared" si="0"/>
        <v>0.5196152749501498</v>
      </c>
      <c r="C22">
        <f t="shared" si="1"/>
        <v>0.2921599433974618</v>
      </c>
    </row>
    <row r="23" spans="1:3" ht="13.5">
      <c r="A23">
        <v>0.05</v>
      </c>
      <c r="B23">
        <f t="shared" si="0"/>
        <v>0.6495190936876872</v>
      </c>
      <c r="C23">
        <f t="shared" si="1"/>
        <v>0.3627499292468273</v>
      </c>
    </row>
    <row r="24" spans="1:3" ht="13.5">
      <c r="A24">
        <v>0.06</v>
      </c>
      <c r="B24">
        <f t="shared" si="0"/>
        <v>0.7794229124252247</v>
      </c>
      <c r="C24">
        <f t="shared" si="1"/>
        <v>0.4323599150961927</v>
      </c>
    </row>
    <row r="25" spans="1:3" ht="13.5">
      <c r="A25">
        <v>0.07</v>
      </c>
      <c r="B25">
        <f t="shared" si="0"/>
        <v>0.9093267311627622</v>
      </c>
      <c r="C25">
        <f t="shared" si="1"/>
        <v>0.5009899009455583</v>
      </c>
    </row>
    <row r="26" spans="1:3" ht="13.5">
      <c r="A26">
        <v>0.08</v>
      </c>
      <c r="B26">
        <f t="shared" si="0"/>
        <v>1.0392305499002996</v>
      </c>
      <c r="C26">
        <f t="shared" si="1"/>
        <v>0.5686398867949236</v>
      </c>
    </row>
    <row r="27" spans="1:3" ht="13.5">
      <c r="A27">
        <v>0.09</v>
      </c>
      <c r="B27">
        <f t="shared" si="0"/>
        <v>1.169134368637837</v>
      </c>
      <c r="C27">
        <f t="shared" si="1"/>
        <v>0.6353098726442891</v>
      </c>
    </row>
    <row r="28" spans="1:3" ht="13.5">
      <c r="A28">
        <v>0.1</v>
      </c>
      <c r="B28">
        <f t="shared" si="0"/>
        <v>1.2990381873753745</v>
      </c>
      <c r="C28">
        <f t="shared" si="1"/>
        <v>0.7009998584936545</v>
      </c>
    </row>
    <row r="29" spans="1:3" ht="13.5">
      <c r="A29">
        <v>0.11</v>
      </c>
      <c r="B29">
        <f t="shared" si="0"/>
        <v>1.4289420061129119</v>
      </c>
      <c r="C29">
        <f t="shared" si="1"/>
        <v>0.76570984434302</v>
      </c>
    </row>
    <row r="30" spans="1:3" ht="13.5">
      <c r="A30">
        <v>0.12</v>
      </c>
      <c r="B30">
        <f t="shared" si="0"/>
        <v>1.5588458248504493</v>
      </c>
      <c r="C30">
        <f t="shared" si="1"/>
        <v>0.8294398301923854</v>
      </c>
    </row>
    <row r="31" spans="1:3" ht="13.5">
      <c r="A31">
        <v>0.13</v>
      </c>
      <c r="B31">
        <f t="shared" si="0"/>
        <v>1.6887496435879867</v>
      </c>
      <c r="C31">
        <f t="shared" si="1"/>
        <v>0.8921898160417508</v>
      </c>
    </row>
    <row r="32" spans="1:3" ht="13.5">
      <c r="A32">
        <v>0.14</v>
      </c>
      <c r="B32">
        <f t="shared" si="0"/>
        <v>1.8186534623255244</v>
      </c>
      <c r="C32">
        <f t="shared" si="1"/>
        <v>0.9539598018911165</v>
      </c>
    </row>
    <row r="33" spans="1:3" ht="13.5">
      <c r="A33">
        <v>0.15</v>
      </c>
      <c r="B33">
        <f t="shared" si="0"/>
        <v>1.9485572810630616</v>
      </c>
      <c r="C33">
        <f t="shared" si="1"/>
        <v>1.0147497877404819</v>
      </c>
    </row>
    <row r="34" spans="1:3" ht="13.5">
      <c r="A34">
        <v>0.16</v>
      </c>
      <c r="B34">
        <f t="shared" si="0"/>
        <v>2.0784610998005992</v>
      </c>
      <c r="C34">
        <f t="shared" si="1"/>
        <v>1.0745597735898473</v>
      </c>
    </row>
    <row r="35" spans="1:3" ht="13.5">
      <c r="A35">
        <v>0.17</v>
      </c>
      <c r="B35">
        <f t="shared" si="0"/>
        <v>2.2083649185381367</v>
      </c>
      <c r="C35">
        <f t="shared" si="1"/>
        <v>1.1333897594392128</v>
      </c>
    </row>
    <row r="36" spans="1:3" ht="13.5">
      <c r="A36">
        <v>0.18</v>
      </c>
      <c r="B36">
        <f t="shared" si="0"/>
        <v>2.338268737275674</v>
      </c>
      <c r="C36">
        <f t="shared" si="1"/>
        <v>1.1912397452885781</v>
      </c>
    </row>
    <row r="37" spans="1:3" ht="13.5">
      <c r="A37">
        <v>0.19</v>
      </c>
      <c r="B37">
        <f t="shared" si="0"/>
        <v>2.4681725560132115</v>
      </c>
      <c r="C37">
        <f t="shared" si="1"/>
        <v>1.2481097311379437</v>
      </c>
    </row>
    <row r="38" spans="1:3" ht="13.5">
      <c r="A38">
        <v>0.2</v>
      </c>
      <c r="B38">
        <f t="shared" si="0"/>
        <v>2.598076374750749</v>
      </c>
      <c r="C38">
        <f t="shared" si="1"/>
        <v>1.3039997169873092</v>
      </c>
    </row>
    <row r="39" spans="1:3" ht="13.5">
      <c r="A39">
        <v>0.21</v>
      </c>
      <c r="B39">
        <f t="shared" si="0"/>
        <v>2.7279801934882864</v>
      </c>
      <c r="C39">
        <f t="shared" si="1"/>
        <v>1.3589097028366743</v>
      </c>
    </row>
    <row r="40" spans="1:3" ht="13.5">
      <c r="A40">
        <v>0.22</v>
      </c>
      <c r="B40">
        <f t="shared" si="0"/>
        <v>2.8578840122258238</v>
      </c>
      <c r="C40">
        <f t="shared" si="1"/>
        <v>1.41283968868604</v>
      </c>
    </row>
    <row r="41" spans="1:3" ht="13.5">
      <c r="A41">
        <v>0.23</v>
      </c>
      <c r="B41">
        <f t="shared" si="0"/>
        <v>2.987787830963361</v>
      </c>
      <c r="C41">
        <f t="shared" si="1"/>
        <v>1.4657896745354053</v>
      </c>
    </row>
    <row r="42" spans="1:3" ht="13.5">
      <c r="A42">
        <v>0.24</v>
      </c>
      <c r="B42">
        <f t="shared" si="0"/>
        <v>3.1176916497008986</v>
      </c>
      <c r="C42">
        <f t="shared" si="1"/>
        <v>1.5177596603847707</v>
      </c>
    </row>
    <row r="43" spans="1:3" ht="13.5">
      <c r="A43">
        <v>0.25</v>
      </c>
      <c r="B43">
        <f t="shared" si="0"/>
        <v>3.247595468438436</v>
      </c>
      <c r="C43">
        <f t="shared" si="1"/>
        <v>1.5687496462341364</v>
      </c>
    </row>
    <row r="44" spans="1:3" ht="13.5">
      <c r="A44">
        <v>0.26</v>
      </c>
      <c r="B44">
        <f t="shared" si="0"/>
        <v>3.3774992871759735</v>
      </c>
      <c r="C44">
        <f t="shared" si="1"/>
        <v>1.6187596320835018</v>
      </c>
    </row>
    <row r="45" spans="1:3" ht="13.5">
      <c r="A45">
        <v>0.27</v>
      </c>
      <c r="B45">
        <f t="shared" si="0"/>
        <v>3.5074031059135113</v>
      </c>
      <c r="C45">
        <f t="shared" si="1"/>
        <v>1.6677896179328673</v>
      </c>
    </row>
    <row r="46" spans="1:3" ht="13.5">
      <c r="A46">
        <v>0.28</v>
      </c>
      <c r="B46">
        <f t="shared" si="0"/>
        <v>3.6373069246510488</v>
      </c>
      <c r="C46">
        <f t="shared" si="1"/>
        <v>1.715839603782233</v>
      </c>
    </row>
    <row r="47" spans="1:3" ht="13.5">
      <c r="A47">
        <v>0.29</v>
      </c>
      <c r="B47">
        <f t="shared" si="0"/>
        <v>3.7672107433885857</v>
      </c>
      <c r="C47">
        <f t="shared" si="1"/>
        <v>1.7629095896315978</v>
      </c>
    </row>
    <row r="48" spans="1:3" ht="13.5">
      <c r="A48">
        <v>0.3</v>
      </c>
      <c r="B48">
        <f t="shared" si="0"/>
        <v>3.897114562126123</v>
      </c>
      <c r="C48">
        <f t="shared" si="1"/>
        <v>1.8089995754809636</v>
      </c>
    </row>
    <row r="49" spans="1:3" ht="13.5">
      <c r="A49">
        <v>0.31</v>
      </c>
      <c r="B49">
        <f t="shared" si="0"/>
        <v>4.027018380863661</v>
      </c>
      <c r="C49">
        <f t="shared" si="1"/>
        <v>1.854109561330329</v>
      </c>
    </row>
    <row r="50" spans="1:3" ht="13.5">
      <c r="A50">
        <v>0.32</v>
      </c>
      <c r="B50">
        <f aca="true" t="shared" si="2" ref="B50:B81">$B$9*A50</f>
        <v>4.1569221996011985</v>
      </c>
      <c r="C50">
        <f aca="true" t="shared" si="3" ref="C50:C81">$B$10*A50-0.5*$B$3*A50*A50</f>
        <v>1.8982395471796947</v>
      </c>
    </row>
    <row r="51" spans="1:3" ht="13.5">
      <c r="A51">
        <v>0.33</v>
      </c>
      <c r="B51">
        <f t="shared" si="2"/>
        <v>4.2868260183387354</v>
      </c>
      <c r="C51">
        <f t="shared" si="3"/>
        <v>1.9413895330290598</v>
      </c>
    </row>
    <row r="52" spans="1:3" ht="13.5">
      <c r="A52">
        <v>0.34</v>
      </c>
      <c r="B52">
        <f t="shared" si="2"/>
        <v>4.416729837076273</v>
      </c>
      <c r="C52">
        <f t="shared" si="3"/>
        <v>1.9835595188784256</v>
      </c>
    </row>
    <row r="53" spans="1:3" ht="13.5">
      <c r="A53">
        <v>0.35</v>
      </c>
      <c r="B53">
        <f t="shared" si="2"/>
        <v>4.54663365581381</v>
      </c>
      <c r="C53">
        <f t="shared" si="3"/>
        <v>2.0247495047277906</v>
      </c>
    </row>
    <row r="54" spans="1:3" ht="13.5">
      <c r="A54">
        <v>0.36</v>
      </c>
      <c r="B54">
        <f t="shared" si="2"/>
        <v>4.676537474551348</v>
      </c>
      <c r="C54">
        <f t="shared" si="3"/>
        <v>2.064959490577156</v>
      </c>
    </row>
    <row r="55" spans="1:3" ht="13.5">
      <c r="A55">
        <v>0.37</v>
      </c>
      <c r="B55">
        <f t="shared" si="2"/>
        <v>4.806441293288885</v>
      </c>
      <c r="C55">
        <f t="shared" si="3"/>
        <v>2.1041894764265217</v>
      </c>
    </row>
    <row r="56" spans="1:3" ht="13.5">
      <c r="A56">
        <v>0.38</v>
      </c>
      <c r="B56">
        <f t="shared" si="2"/>
        <v>4.936345112026423</v>
      </c>
      <c r="C56">
        <f t="shared" si="3"/>
        <v>2.1424394622758873</v>
      </c>
    </row>
    <row r="57" spans="1:3" ht="13.5">
      <c r="A57">
        <v>0.39</v>
      </c>
      <c r="B57">
        <f t="shared" si="2"/>
        <v>5.06624893076396</v>
      </c>
      <c r="C57">
        <f t="shared" si="3"/>
        <v>2.1797094481252524</v>
      </c>
    </row>
    <row r="58" spans="1:3" ht="13.5">
      <c r="A58">
        <v>0.4</v>
      </c>
      <c r="B58">
        <f t="shared" si="2"/>
        <v>5.196152749501498</v>
      </c>
      <c r="C58">
        <f t="shared" si="3"/>
        <v>2.215999433974618</v>
      </c>
    </row>
    <row r="59" spans="1:3" ht="13.5">
      <c r="A59">
        <v>0.41</v>
      </c>
      <c r="B59">
        <f t="shared" si="2"/>
        <v>5.326056568239035</v>
      </c>
      <c r="C59">
        <f t="shared" si="3"/>
        <v>2.251309419823983</v>
      </c>
    </row>
    <row r="60" spans="1:3" ht="13.5">
      <c r="A60">
        <v>0.42</v>
      </c>
      <c r="B60">
        <f t="shared" si="2"/>
        <v>5.455960386976573</v>
      </c>
      <c r="C60">
        <f t="shared" si="3"/>
        <v>2.285639405673349</v>
      </c>
    </row>
    <row r="61" spans="1:3" ht="13.5">
      <c r="A61">
        <v>0.43</v>
      </c>
      <c r="B61">
        <f t="shared" si="2"/>
        <v>5.58586420571411</v>
      </c>
      <c r="C61">
        <f t="shared" si="3"/>
        <v>2.318989391522714</v>
      </c>
    </row>
    <row r="62" spans="1:3" ht="13.5">
      <c r="A62">
        <v>0.44</v>
      </c>
      <c r="B62">
        <f t="shared" si="2"/>
        <v>5.7157680244516476</v>
      </c>
      <c r="C62">
        <f t="shared" si="3"/>
        <v>2.35135937737208</v>
      </c>
    </row>
    <row r="63" spans="1:3" ht="13.5">
      <c r="A63">
        <v>0.45</v>
      </c>
      <c r="B63">
        <f t="shared" si="2"/>
        <v>5.845671843189185</v>
      </c>
      <c r="C63">
        <f t="shared" si="3"/>
        <v>2.3827493632214454</v>
      </c>
    </row>
    <row r="64" spans="1:3" ht="13.5">
      <c r="A64">
        <v>0.46</v>
      </c>
      <c r="B64">
        <f t="shared" si="2"/>
        <v>5.975575661926722</v>
      </c>
      <c r="C64">
        <f t="shared" si="3"/>
        <v>2.4131593490708108</v>
      </c>
    </row>
    <row r="65" spans="1:3" ht="13.5">
      <c r="A65">
        <v>0.47</v>
      </c>
      <c r="B65">
        <f t="shared" si="2"/>
        <v>6.105479480664259</v>
      </c>
      <c r="C65">
        <f t="shared" si="3"/>
        <v>2.442589334920176</v>
      </c>
    </row>
    <row r="66" spans="1:3" ht="13.5">
      <c r="A66">
        <v>0.48</v>
      </c>
      <c r="B66">
        <f t="shared" si="2"/>
        <v>6.235383299401797</v>
      </c>
      <c r="C66">
        <f t="shared" si="3"/>
        <v>2.471039320769542</v>
      </c>
    </row>
    <row r="67" spans="1:3" ht="13.5">
      <c r="A67">
        <v>0.49</v>
      </c>
      <c r="B67">
        <f t="shared" si="2"/>
        <v>6.365287118139334</v>
      </c>
      <c r="C67">
        <f t="shared" si="3"/>
        <v>2.4985093066189066</v>
      </c>
    </row>
    <row r="68" spans="1:3" ht="13.5">
      <c r="A68">
        <v>0.5</v>
      </c>
      <c r="B68">
        <f t="shared" si="2"/>
        <v>6.495190936876872</v>
      </c>
      <c r="C68">
        <f t="shared" si="3"/>
        <v>2.5249992924682725</v>
      </c>
    </row>
    <row r="69" spans="1:3" ht="13.5">
      <c r="A69">
        <v>0.51</v>
      </c>
      <c r="B69">
        <f t="shared" si="2"/>
        <v>6.62509475561441</v>
      </c>
      <c r="C69">
        <f t="shared" si="3"/>
        <v>2.550509278317638</v>
      </c>
    </row>
    <row r="70" spans="1:3" ht="13.5">
      <c r="A70">
        <v>0.52</v>
      </c>
      <c r="B70">
        <f t="shared" si="2"/>
        <v>6.754998574351947</v>
      </c>
      <c r="C70">
        <f t="shared" si="3"/>
        <v>2.5750392641670032</v>
      </c>
    </row>
    <row r="71" spans="1:3" ht="13.5">
      <c r="A71">
        <v>0.53</v>
      </c>
      <c r="B71">
        <f t="shared" si="2"/>
        <v>6.884902393089485</v>
      </c>
      <c r="C71">
        <f t="shared" si="3"/>
        <v>2.598589250016369</v>
      </c>
    </row>
    <row r="72" spans="1:3" ht="13.5">
      <c r="A72">
        <v>0.54</v>
      </c>
      <c r="B72">
        <f t="shared" si="2"/>
        <v>7.014806211827023</v>
      </c>
      <c r="C72">
        <f t="shared" si="3"/>
        <v>2.6211592358657345</v>
      </c>
    </row>
    <row r="73" spans="1:3" ht="13.5">
      <c r="A73">
        <v>0.55</v>
      </c>
      <c r="B73">
        <f t="shared" si="2"/>
        <v>7.14471003056456</v>
      </c>
      <c r="C73">
        <f t="shared" si="3"/>
        <v>2.6427492217151</v>
      </c>
    </row>
    <row r="74" spans="1:3" ht="13.5">
      <c r="A74">
        <v>0.56</v>
      </c>
      <c r="B74">
        <f t="shared" si="2"/>
        <v>7.2746138493020975</v>
      </c>
      <c r="C74">
        <f t="shared" si="3"/>
        <v>2.663359207564466</v>
      </c>
    </row>
    <row r="75" spans="1:3" ht="13.5">
      <c r="A75">
        <v>0.57</v>
      </c>
      <c r="B75">
        <f t="shared" si="2"/>
        <v>7.404517668039634</v>
      </c>
      <c r="C75">
        <f t="shared" si="3"/>
        <v>2.68298919341383</v>
      </c>
    </row>
    <row r="76" spans="1:3" ht="13.5">
      <c r="A76">
        <v>0.58</v>
      </c>
      <c r="B76">
        <f t="shared" si="2"/>
        <v>7.5344214867771715</v>
      </c>
      <c r="C76">
        <f t="shared" si="3"/>
        <v>2.701639179263196</v>
      </c>
    </row>
    <row r="77" spans="1:3" ht="13.5">
      <c r="A77">
        <v>0.59</v>
      </c>
      <c r="B77">
        <f t="shared" si="2"/>
        <v>7.6643253055147085</v>
      </c>
      <c r="C77">
        <f t="shared" si="3"/>
        <v>2.719309165112562</v>
      </c>
    </row>
    <row r="78" spans="1:3" ht="13.5">
      <c r="A78">
        <v>0.6</v>
      </c>
      <c r="B78">
        <f t="shared" si="2"/>
        <v>7.794229124252246</v>
      </c>
      <c r="C78">
        <f t="shared" si="3"/>
        <v>2.735999150961927</v>
      </c>
    </row>
    <row r="79" spans="1:3" ht="13.5">
      <c r="A79">
        <v>0.61</v>
      </c>
      <c r="B79">
        <f t="shared" si="2"/>
        <v>7.924132942989784</v>
      </c>
      <c r="C79">
        <f t="shared" si="3"/>
        <v>2.751709136811292</v>
      </c>
    </row>
    <row r="80" spans="1:3" ht="13.5">
      <c r="A80">
        <v>0.62</v>
      </c>
      <c r="B80">
        <f t="shared" si="2"/>
        <v>8.054036761727321</v>
      </c>
      <c r="C80">
        <f t="shared" si="3"/>
        <v>2.7664391226606577</v>
      </c>
    </row>
    <row r="81" spans="1:3" ht="13.5">
      <c r="A81">
        <v>0.63</v>
      </c>
      <c r="B81">
        <f t="shared" si="2"/>
        <v>8.183940580464858</v>
      </c>
      <c r="C81">
        <f t="shared" si="3"/>
        <v>2.780189108510023</v>
      </c>
    </row>
    <row r="82" spans="1:3" ht="13.5">
      <c r="A82">
        <v>0.64</v>
      </c>
      <c r="B82">
        <f aca="true" t="shared" si="4" ref="B82:B113">$B$9*A82</f>
        <v>8.313844399202397</v>
      </c>
      <c r="C82">
        <f aca="true" t="shared" si="5" ref="C82:C113">$B$10*A82-0.5*$B$3*A82*A82</f>
        <v>2.7929590943593894</v>
      </c>
    </row>
    <row r="83" spans="1:3" ht="13.5">
      <c r="A83">
        <v>0.65</v>
      </c>
      <c r="B83">
        <f t="shared" si="4"/>
        <v>8.443748217939934</v>
      </c>
      <c r="C83">
        <f t="shared" si="5"/>
        <v>2.8047490802087536</v>
      </c>
    </row>
    <row r="84" spans="1:3" ht="13.5">
      <c r="A84">
        <v>0.66</v>
      </c>
      <c r="B84">
        <f t="shared" si="4"/>
        <v>8.573652036677471</v>
      </c>
      <c r="C84">
        <f t="shared" si="5"/>
        <v>2.8155590660581193</v>
      </c>
    </row>
    <row r="85" spans="1:3" ht="13.5">
      <c r="A85">
        <v>0.67</v>
      </c>
      <c r="B85">
        <f t="shared" si="4"/>
        <v>8.70355585541501</v>
      </c>
      <c r="C85">
        <f t="shared" si="5"/>
        <v>2.8253890519074853</v>
      </c>
    </row>
    <row r="86" spans="1:3" ht="13.5">
      <c r="A86">
        <v>0.68</v>
      </c>
      <c r="B86">
        <f t="shared" si="4"/>
        <v>8.833459674152547</v>
      </c>
      <c r="C86">
        <f t="shared" si="5"/>
        <v>2.834239037756851</v>
      </c>
    </row>
    <row r="87" spans="1:3" ht="13.5">
      <c r="A87">
        <v>0.69</v>
      </c>
      <c r="B87">
        <f t="shared" si="4"/>
        <v>8.963363492890084</v>
      </c>
      <c r="C87">
        <f t="shared" si="5"/>
        <v>2.842109023606216</v>
      </c>
    </row>
    <row r="88" spans="1:3" ht="13.5">
      <c r="A88">
        <v>0.7</v>
      </c>
      <c r="B88">
        <f t="shared" si="4"/>
        <v>9.09326731162762</v>
      </c>
      <c r="C88">
        <f t="shared" si="5"/>
        <v>2.8489990094555813</v>
      </c>
    </row>
    <row r="89" spans="1:3" ht="13.5">
      <c r="A89">
        <v>0.71</v>
      </c>
      <c r="B89">
        <f t="shared" si="4"/>
        <v>9.223171130365158</v>
      </c>
      <c r="C89">
        <f t="shared" si="5"/>
        <v>2.854908995304947</v>
      </c>
    </row>
    <row r="90" spans="1:3" ht="13.5">
      <c r="A90">
        <v>0.72</v>
      </c>
      <c r="B90">
        <f t="shared" si="4"/>
        <v>9.353074949102696</v>
      </c>
      <c r="C90">
        <f t="shared" si="5"/>
        <v>2.859838981154313</v>
      </c>
    </row>
    <row r="91" spans="1:3" ht="13.5">
      <c r="A91">
        <v>0.73</v>
      </c>
      <c r="B91">
        <f t="shared" si="4"/>
        <v>9.482978767840233</v>
      </c>
      <c r="C91">
        <f t="shared" si="5"/>
        <v>2.8637889670036776</v>
      </c>
    </row>
    <row r="92" spans="1:3" ht="13.5">
      <c r="A92">
        <v>0.74</v>
      </c>
      <c r="B92">
        <f t="shared" si="4"/>
        <v>9.61288258657777</v>
      </c>
      <c r="C92">
        <f t="shared" si="5"/>
        <v>2.866758952853043</v>
      </c>
    </row>
    <row r="93" spans="1:3" ht="13.5">
      <c r="A93">
        <v>0.75</v>
      </c>
      <c r="B93">
        <f t="shared" si="4"/>
        <v>9.742786405315307</v>
      </c>
      <c r="C93">
        <f t="shared" si="5"/>
        <v>2.8687489387024088</v>
      </c>
    </row>
    <row r="94" spans="1:3" ht="13.5">
      <c r="A94">
        <v>0.76</v>
      </c>
      <c r="B94">
        <f t="shared" si="4"/>
        <v>9.872690224052846</v>
      </c>
      <c r="C94">
        <f t="shared" si="5"/>
        <v>2.8697589245517743</v>
      </c>
    </row>
    <row r="95" spans="1:3" ht="13.5">
      <c r="A95">
        <v>0.77</v>
      </c>
      <c r="B95">
        <f t="shared" si="4"/>
        <v>10.002594042790383</v>
      </c>
      <c r="C95">
        <f t="shared" si="5"/>
        <v>2.86978891040114</v>
      </c>
    </row>
    <row r="96" spans="1:3" ht="13.5">
      <c r="A96">
        <v>0.78</v>
      </c>
      <c r="B96">
        <f t="shared" si="4"/>
        <v>10.13249786152792</v>
      </c>
      <c r="C96">
        <f t="shared" si="5"/>
        <v>2.8688388962505047</v>
      </c>
    </row>
    <row r="97" spans="1:3" ht="13.5">
      <c r="A97">
        <v>0.79</v>
      </c>
      <c r="B97">
        <f t="shared" si="4"/>
        <v>10.262401680265459</v>
      </c>
      <c r="C97">
        <f t="shared" si="5"/>
        <v>2.8669088820998705</v>
      </c>
    </row>
    <row r="98" spans="1:3" ht="13.5">
      <c r="A98">
        <v>0.8</v>
      </c>
      <c r="B98">
        <f t="shared" si="4"/>
        <v>10.392305499002996</v>
      </c>
      <c r="C98">
        <f t="shared" si="5"/>
        <v>2.863998867949236</v>
      </c>
    </row>
    <row r="99" spans="1:3" ht="13.5">
      <c r="A99">
        <v>0.81</v>
      </c>
      <c r="B99">
        <f t="shared" si="4"/>
        <v>10.522209317740533</v>
      </c>
      <c r="C99">
        <f t="shared" si="5"/>
        <v>2.8601088537986015</v>
      </c>
    </row>
    <row r="100" spans="1:3" ht="13.5">
      <c r="A100">
        <v>0.82</v>
      </c>
      <c r="B100">
        <f t="shared" si="4"/>
        <v>10.65211313647807</v>
      </c>
      <c r="C100">
        <f t="shared" si="5"/>
        <v>2.8552388396479667</v>
      </c>
    </row>
    <row r="101" spans="1:3" ht="13.5">
      <c r="A101">
        <v>0.83</v>
      </c>
      <c r="B101">
        <f t="shared" si="4"/>
        <v>10.782016955215607</v>
      </c>
      <c r="C101">
        <f t="shared" si="5"/>
        <v>2.849388825497332</v>
      </c>
    </row>
    <row r="102" spans="1:3" ht="13.5">
      <c r="A102">
        <v>0.84</v>
      </c>
      <c r="B102">
        <f t="shared" si="4"/>
        <v>10.911920773953145</v>
      </c>
      <c r="C102">
        <f t="shared" si="5"/>
        <v>2.8425588113466973</v>
      </c>
    </row>
    <row r="103" spans="1:3" ht="13.5">
      <c r="A103">
        <v>0.85</v>
      </c>
      <c r="B103">
        <f t="shared" si="4"/>
        <v>11.041824592690682</v>
      </c>
      <c r="C103">
        <f t="shared" si="5"/>
        <v>2.8347487971960637</v>
      </c>
    </row>
    <row r="104" spans="1:3" ht="13.5">
      <c r="A104">
        <v>0.86</v>
      </c>
      <c r="B104">
        <f t="shared" si="4"/>
        <v>11.17172841142822</v>
      </c>
      <c r="C104">
        <f t="shared" si="5"/>
        <v>2.825958783045428</v>
      </c>
    </row>
    <row r="105" spans="1:3" ht="13.5">
      <c r="A105">
        <v>0.87</v>
      </c>
      <c r="B105">
        <f t="shared" si="4"/>
        <v>11.301632230165758</v>
      </c>
      <c r="C105">
        <f t="shared" si="5"/>
        <v>2.8161887688947944</v>
      </c>
    </row>
    <row r="106" spans="1:3" ht="13.5">
      <c r="A106">
        <v>0.88</v>
      </c>
      <c r="B106">
        <f t="shared" si="4"/>
        <v>11.431536048903295</v>
      </c>
      <c r="C106">
        <f t="shared" si="5"/>
        <v>2.8054387547441597</v>
      </c>
    </row>
    <row r="107" spans="1:3" ht="13.5">
      <c r="A107">
        <v>0.89</v>
      </c>
      <c r="B107">
        <f t="shared" si="4"/>
        <v>11.561439867640832</v>
      </c>
      <c r="C107">
        <f t="shared" si="5"/>
        <v>2.793708740593525</v>
      </c>
    </row>
    <row r="108" spans="1:3" ht="13.5">
      <c r="A108">
        <v>0.9</v>
      </c>
      <c r="B108">
        <f t="shared" si="4"/>
        <v>11.69134368637837</v>
      </c>
      <c r="C108">
        <f t="shared" si="5"/>
        <v>2.78099872644289</v>
      </c>
    </row>
    <row r="109" spans="1:3" ht="13.5">
      <c r="A109">
        <v>0.91</v>
      </c>
      <c r="B109">
        <f t="shared" si="4"/>
        <v>11.821247505115908</v>
      </c>
      <c r="C109">
        <f t="shared" si="5"/>
        <v>2.7673087122922553</v>
      </c>
    </row>
    <row r="110" spans="1:3" ht="13.5">
      <c r="A110">
        <v>0.92</v>
      </c>
      <c r="B110">
        <f t="shared" si="4"/>
        <v>11.951151323853445</v>
      </c>
      <c r="C110">
        <f t="shared" si="5"/>
        <v>2.752638698141621</v>
      </c>
    </row>
    <row r="111" spans="1:3" ht="13.5">
      <c r="A111">
        <v>0.93</v>
      </c>
      <c r="B111">
        <f t="shared" si="4"/>
        <v>12.081055142590984</v>
      </c>
      <c r="C111">
        <f t="shared" si="5"/>
        <v>2.7369886839909867</v>
      </c>
    </row>
    <row r="112" spans="1:3" ht="13.5">
      <c r="A112">
        <v>0.94</v>
      </c>
      <c r="B112">
        <f t="shared" si="4"/>
        <v>12.210958961328519</v>
      </c>
      <c r="C112">
        <f t="shared" si="5"/>
        <v>2.720358669840352</v>
      </c>
    </row>
    <row r="113" spans="1:3" ht="13.5">
      <c r="A113">
        <v>0.95</v>
      </c>
      <c r="B113">
        <f t="shared" si="4"/>
        <v>12.340862780066056</v>
      </c>
      <c r="C113">
        <f t="shared" si="5"/>
        <v>2.7027486556897173</v>
      </c>
    </row>
    <row r="114" spans="1:3" ht="13.5">
      <c r="A114">
        <v>0.96</v>
      </c>
      <c r="B114">
        <f aca="true" t="shared" si="6" ref="B114:B145">$B$9*A114</f>
        <v>12.470766598803595</v>
      </c>
      <c r="C114">
        <f aca="true" t="shared" si="7" ref="C114:C148">$B$10*A114-0.5*$B$3*A114*A114</f>
        <v>2.6841586415390832</v>
      </c>
    </row>
    <row r="115" spans="1:3" ht="13.5">
      <c r="A115">
        <v>0.97</v>
      </c>
      <c r="B115">
        <f t="shared" si="6"/>
        <v>12.600670417541131</v>
      </c>
      <c r="C115">
        <f t="shared" si="7"/>
        <v>2.664588627388449</v>
      </c>
    </row>
    <row r="116" spans="1:3" ht="13.5">
      <c r="A116">
        <v>0.98</v>
      </c>
      <c r="B116">
        <f t="shared" si="6"/>
        <v>12.730574236278668</v>
      </c>
      <c r="C116">
        <f t="shared" si="7"/>
        <v>2.6440386132378135</v>
      </c>
    </row>
    <row r="117" spans="1:3" ht="13.5">
      <c r="A117">
        <v>0.99</v>
      </c>
      <c r="B117">
        <f t="shared" si="6"/>
        <v>12.860478055016207</v>
      </c>
      <c r="C117">
        <f t="shared" si="7"/>
        <v>2.6225085990871797</v>
      </c>
    </row>
    <row r="118" spans="1:3" ht="13.5">
      <c r="A118">
        <v>1</v>
      </c>
      <c r="B118">
        <f t="shared" si="6"/>
        <v>12.990381873753744</v>
      </c>
      <c r="C118">
        <f t="shared" si="7"/>
        <v>2.599998584936545</v>
      </c>
    </row>
    <row r="119" spans="1:3" ht="13.5">
      <c r="A119">
        <v>1.01</v>
      </c>
      <c r="B119">
        <f t="shared" si="6"/>
        <v>13.120285692491281</v>
      </c>
      <c r="C119">
        <f t="shared" si="7"/>
        <v>2.5765085707859097</v>
      </c>
    </row>
    <row r="120" spans="1:3" ht="13.5">
      <c r="A120">
        <v>1.02</v>
      </c>
      <c r="B120">
        <f t="shared" si="6"/>
        <v>13.25018951122882</v>
      </c>
      <c r="C120">
        <f t="shared" si="7"/>
        <v>2.552038556635276</v>
      </c>
    </row>
    <row r="121" spans="1:3" ht="13.5">
      <c r="A121">
        <v>1.03</v>
      </c>
      <c r="B121">
        <f t="shared" si="6"/>
        <v>13.380093329966357</v>
      </c>
      <c r="C121">
        <f t="shared" si="7"/>
        <v>2.5265885424846406</v>
      </c>
    </row>
    <row r="122" spans="1:3" ht="13.5">
      <c r="A122">
        <v>1.04</v>
      </c>
      <c r="B122">
        <f t="shared" si="6"/>
        <v>13.509997148703894</v>
      </c>
      <c r="C122">
        <f t="shared" si="7"/>
        <v>2.5001585283340058</v>
      </c>
    </row>
    <row r="123" spans="1:3" ht="13.5">
      <c r="A123">
        <v>1.05</v>
      </c>
      <c r="B123">
        <f t="shared" si="6"/>
        <v>13.639900967441433</v>
      </c>
      <c r="C123">
        <f t="shared" si="7"/>
        <v>2.4727485141833725</v>
      </c>
    </row>
    <row r="124" spans="1:3" ht="13.5">
      <c r="A124">
        <v>1.06</v>
      </c>
      <c r="B124">
        <f t="shared" si="6"/>
        <v>13.76980478617897</v>
      </c>
      <c r="C124">
        <f t="shared" si="7"/>
        <v>2.4443585000327372</v>
      </c>
    </row>
    <row r="125" spans="1:3" ht="13.5">
      <c r="A125">
        <v>1.07</v>
      </c>
      <c r="B125">
        <f t="shared" si="6"/>
        <v>13.899708604916507</v>
      </c>
      <c r="C125">
        <f t="shared" si="7"/>
        <v>2.4149884858821036</v>
      </c>
    </row>
    <row r="126" spans="1:3" ht="13.5">
      <c r="A126">
        <v>1.08</v>
      </c>
      <c r="B126">
        <f t="shared" si="6"/>
        <v>14.029612423654045</v>
      </c>
      <c r="C126">
        <f t="shared" si="7"/>
        <v>2.384638471731468</v>
      </c>
    </row>
    <row r="127" spans="1:3" ht="13.5">
      <c r="A127">
        <v>1.09</v>
      </c>
      <c r="B127">
        <f t="shared" si="6"/>
        <v>14.159516242391582</v>
      </c>
      <c r="C127">
        <f t="shared" si="7"/>
        <v>2.353308457580832</v>
      </c>
    </row>
    <row r="128" spans="1:3" ht="13.5">
      <c r="A128">
        <v>1.1</v>
      </c>
      <c r="B128">
        <f t="shared" si="6"/>
        <v>14.28942006112912</v>
      </c>
      <c r="C128">
        <f t="shared" si="7"/>
        <v>2.3209984434301996</v>
      </c>
    </row>
    <row r="129" spans="1:3" ht="13.5">
      <c r="A129">
        <v>1.11</v>
      </c>
      <c r="B129">
        <f t="shared" si="6"/>
        <v>14.419323879866658</v>
      </c>
      <c r="C129">
        <f t="shared" si="7"/>
        <v>2.287708429279564</v>
      </c>
    </row>
    <row r="130" spans="1:3" ht="13.5">
      <c r="A130">
        <v>1.12</v>
      </c>
      <c r="B130">
        <f t="shared" si="6"/>
        <v>14.549227698604195</v>
      </c>
      <c r="C130">
        <f t="shared" si="7"/>
        <v>2.2534384151289304</v>
      </c>
    </row>
    <row r="131" spans="1:3" ht="13.5">
      <c r="A131">
        <v>1.13</v>
      </c>
      <c r="B131">
        <f t="shared" si="6"/>
        <v>14.67913151734173</v>
      </c>
      <c r="C131">
        <f t="shared" si="7"/>
        <v>2.2181884009782955</v>
      </c>
    </row>
    <row r="132" spans="1:3" ht="13.5">
      <c r="A132">
        <v>1.14</v>
      </c>
      <c r="B132">
        <f t="shared" si="6"/>
        <v>14.809035336079267</v>
      </c>
      <c r="C132">
        <f t="shared" si="7"/>
        <v>2.1819583868276604</v>
      </c>
    </row>
    <row r="133" spans="1:3" ht="13.5">
      <c r="A133">
        <v>1.15</v>
      </c>
      <c r="B133">
        <f t="shared" si="6"/>
        <v>14.938939154816804</v>
      </c>
      <c r="C133">
        <f t="shared" si="7"/>
        <v>2.144748372677028</v>
      </c>
    </row>
    <row r="134" spans="1:3" ht="13.5">
      <c r="A134">
        <v>1.16</v>
      </c>
      <c r="B134">
        <f t="shared" si="6"/>
        <v>15.068842973554343</v>
      </c>
      <c r="C134">
        <f t="shared" si="7"/>
        <v>2.1065583585263923</v>
      </c>
    </row>
    <row r="135" spans="1:3" ht="13.5">
      <c r="A135">
        <v>1.17</v>
      </c>
      <c r="B135">
        <f t="shared" si="6"/>
        <v>15.19874679229188</v>
      </c>
      <c r="C135">
        <f t="shared" si="7"/>
        <v>2.0673883443757575</v>
      </c>
    </row>
    <row r="136" spans="1:3" ht="13.5">
      <c r="A136">
        <v>1.18</v>
      </c>
      <c r="B136">
        <f t="shared" si="6"/>
        <v>15.328650611029417</v>
      </c>
      <c r="C136">
        <f t="shared" si="7"/>
        <v>2.0272383302251233</v>
      </c>
    </row>
    <row r="137" spans="1:3" ht="13.5">
      <c r="A137">
        <v>1.19</v>
      </c>
      <c r="B137">
        <f t="shared" si="6"/>
        <v>15.458554429766956</v>
      </c>
      <c r="C137">
        <f t="shared" si="7"/>
        <v>1.9861083160744881</v>
      </c>
    </row>
    <row r="138" spans="1:3" ht="13.5">
      <c r="A138">
        <v>1.2</v>
      </c>
      <c r="B138">
        <f t="shared" si="6"/>
        <v>15.588458248504493</v>
      </c>
      <c r="C138">
        <f t="shared" si="7"/>
        <v>1.9439983019238545</v>
      </c>
    </row>
    <row r="139" spans="1:3" ht="13.5">
      <c r="A139">
        <v>1.21</v>
      </c>
      <c r="B139">
        <f t="shared" si="6"/>
        <v>15.71836206724203</v>
      </c>
      <c r="C139">
        <f t="shared" si="7"/>
        <v>1.9009082877732189</v>
      </c>
    </row>
    <row r="140" spans="1:3" ht="13.5">
      <c r="A140">
        <v>1.22</v>
      </c>
      <c r="B140">
        <f t="shared" si="6"/>
        <v>15.848265885979568</v>
      </c>
      <c r="C140">
        <f t="shared" si="7"/>
        <v>1.856838273622584</v>
      </c>
    </row>
    <row r="141" spans="1:3" ht="13.5">
      <c r="A141">
        <v>1.23</v>
      </c>
      <c r="B141">
        <f t="shared" si="6"/>
        <v>15.978169704717105</v>
      </c>
      <c r="C141">
        <f t="shared" si="7"/>
        <v>1.8117882594719505</v>
      </c>
    </row>
    <row r="142" spans="1:3" ht="13.5">
      <c r="A142">
        <v>1.24</v>
      </c>
      <c r="B142">
        <f t="shared" si="6"/>
        <v>16.108073523454642</v>
      </c>
      <c r="C142">
        <f t="shared" si="7"/>
        <v>1.7657582453213152</v>
      </c>
    </row>
    <row r="143" spans="1:3" ht="13.5">
      <c r="A143">
        <v>1.25</v>
      </c>
      <c r="B143">
        <f t="shared" si="6"/>
        <v>16.23797734219218</v>
      </c>
      <c r="C143">
        <f t="shared" si="7"/>
        <v>1.7187482311706823</v>
      </c>
    </row>
    <row r="144" spans="1:3" ht="13.5">
      <c r="A144">
        <v>1.26</v>
      </c>
      <c r="B144">
        <f t="shared" si="6"/>
        <v>16.367881160929716</v>
      </c>
      <c r="C144">
        <f t="shared" si="7"/>
        <v>1.6707582170200466</v>
      </c>
    </row>
    <row r="145" spans="1:3" ht="13.5">
      <c r="A145">
        <v>1.27</v>
      </c>
      <c r="B145">
        <f t="shared" si="6"/>
        <v>16.497784979667255</v>
      </c>
      <c r="C145">
        <f t="shared" si="7"/>
        <v>1.6217882028694106</v>
      </c>
    </row>
    <row r="146" spans="1:3" ht="13.5">
      <c r="A146">
        <v>1.28</v>
      </c>
      <c r="B146">
        <f>$B$9*A146</f>
        <v>16.627688798404794</v>
      </c>
      <c r="C146">
        <f t="shared" si="7"/>
        <v>1.571838188718779</v>
      </c>
    </row>
    <row r="147" spans="1:3" ht="13.5">
      <c r="A147">
        <v>1.29</v>
      </c>
      <c r="B147">
        <f>$B$9*A147</f>
        <v>16.75759261714233</v>
      </c>
      <c r="C147">
        <f t="shared" si="7"/>
        <v>1.5209081745681416</v>
      </c>
    </row>
    <row r="148" spans="1:3" ht="13.5">
      <c r="A148">
        <v>1.3</v>
      </c>
      <c r="B148">
        <f>$B$9*A148</f>
        <v>16.887496435879868</v>
      </c>
      <c r="C148">
        <f t="shared" si="7"/>
        <v>1.468998160417506</v>
      </c>
    </row>
  </sheetData>
  <sheetProtection/>
  <printOptions/>
  <pageMargins left="0.7" right="0.7" top="0.75" bottom="0.75" header="0.3" footer="0.3"/>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dimension ref="A1:I165"/>
  <sheetViews>
    <sheetView zoomScalePageLayoutView="0" workbookViewId="0" topLeftCell="A1">
      <selection activeCell="A1" sqref="A1"/>
    </sheetView>
  </sheetViews>
  <sheetFormatPr defaultColWidth="9.140625" defaultRowHeight="15"/>
  <cols>
    <col min="1" max="1" width="23.28125" style="0" customWidth="1"/>
  </cols>
  <sheetData>
    <row r="1" spans="1:3" ht="15">
      <c r="A1" t="s">
        <v>22</v>
      </c>
      <c r="B1" s="1">
        <v>10</v>
      </c>
      <c r="C1" t="s">
        <v>51</v>
      </c>
    </row>
    <row r="2" spans="1:3" ht="15">
      <c r="A2" t="s">
        <v>23</v>
      </c>
      <c r="B2" s="1">
        <v>30</v>
      </c>
      <c r="C2" t="s">
        <v>51</v>
      </c>
    </row>
    <row r="3" spans="1:9" ht="15">
      <c r="A3" t="s">
        <v>111</v>
      </c>
      <c r="B3" s="1">
        <v>30</v>
      </c>
      <c r="C3" t="s">
        <v>47</v>
      </c>
      <c r="I3" s="3"/>
    </row>
    <row r="4" spans="1:9" ht="15">
      <c r="A4" t="s">
        <v>21</v>
      </c>
      <c r="B4" s="3">
        <v>9.8</v>
      </c>
      <c r="I4" s="3"/>
    </row>
    <row r="6" spans="1:3" ht="15">
      <c r="A6" t="s">
        <v>112</v>
      </c>
      <c r="B6">
        <f>ATAN(B1/B2)</f>
        <v>0.3217505543966422</v>
      </c>
      <c r="C6" t="s">
        <v>48</v>
      </c>
    </row>
    <row r="7" spans="1:3" ht="15">
      <c r="A7" t="s">
        <v>113</v>
      </c>
      <c r="B7" s="6">
        <f>B6*180/3.141592</f>
        <v>18.43495265820501</v>
      </c>
      <c r="C7" t="s">
        <v>46</v>
      </c>
    </row>
    <row r="10" spans="1:3" ht="15">
      <c r="A10" t="s">
        <v>52</v>
      </c>
      <c r="B10">
        <f>B3*COS(B6)</f>
        <v>28.460498941515414</v>
      </c>
      <c r="C10" t="s">
        <v>47</v>
      </c>
    </row>
    <row r="11" spans="1:3" ht="15">
      <c r="A11" t="s">
        <v>53</v>
      </c>
      <c r="B11">
        <f>B3*SIN(B6)</f>
        <v>9.486832980505138</v>
      </c>
      <c r="C11" t="s">
        <v>47</v>
      </c>
    </row>
    <row r="13" spans="2:5" ht="15">
      <c r="B13" s="9" t="s">
        <v>18</v>
      </c>
      <c r="C13" s="9"/>
      <c r="D13" s="9" t="s">
        <v>19</v>
      </c>
      <c r="E13" s="9"/>
    </row>
    <row r="14" spans="1:5" ht="15">
      <c r="A14" s="4" t="s">
        <v>17</v>
      </c>
      <c r="B14" s="8" t="s">
        <v>24</v>
      </c>
      <c r="C14" s="8" t="s">
        <v>25</v>
      </c>
      <c r="D14" s="8" t="s">
        <v>26</v>
      </c>
      <c r="E14" s="8" t="s">
        <v>27</v>
      </c>
    </row>
    <row r="15" spans="1:5" ht="15">
      <c r="A15">
        <v>0</v>
      </c>
      <c r="B15">
        <f aca="true" t="shared" si="0" ref="B15:B78">$B$10*A15</f>
        <v>0</v>
      </c>
      <c r="C15">
        <f aca="true" t="shared" si="1" ref="C15:C78">$B$11*A15-0.5*9.8*A15*A15</f>
        <v>0</v>
      </c>
      <c r="D15">
        <f>$B$2</f>
        <v>30</v>
      </c>
      <c r="E15">
        <f>$B$1-0.5*9.8*A15*A15</f>
        <v>10</v>
      </c>
    </row>
    <row r="16" spans="1:5" ht="15">
      <c r="A16">
        <v>0.01</v>
      </c>
      <c r="B16">
        <f t="shared" si="0"/>
        <v>0.28460498941515416</v>
      </c>
      <c r="C16">
        <f t="shared" si="1"/>
        <v>0.09437832980505138</v>
      </c>
      <c r="D16">
        <f aca="true" t="shared" si="2" ref="D16:D79">$B$2</f>
        <v>30</v>
      </c>
      <c r="E16">
        <f aca="true" t="shared" si="3" ref="E16:E79">$B$1-0.5*9.8*A16*A16</f>
        <v>9.99951</v>
      </c>
    </row>
    <row r="17" spans="1:5" ht="15">
      <c r="A17">
        <v>0.02</v>
      </c>
      <c r="B17">
        <f t="shared" si="0"/>
        <v>0.5692099788303083</v>
      </c>
      <c r="C17">
        <f t="shared" si="1"/>
        <v>0.1877766596101028</v>
      </c>
      <c r="D17">
        <f t="shared" si="2"/>
        <v>30</v>
      </c>
      <c r="E17">
        <f t="shared" si="3"/>
        <v>9.99804</v>
      </c>
    </row>
    <row r="18" spans="1:5" ht="15">
      <c r="A18">
        <v>0.03</v>
      </c>
      <c r="B18">
        <f t="shared" si="0"/>
        <v>0.8538149682454624</v>
      </c>
      <c r="C18">
        <f t="shared" si="1"/>
        <v>0.2801949894151541</v>
      </c>
      <c r="D18">
        <f t="shared" si="2"/>
        <v>30</v>
      </c>
      <c r="E18">
        <f t="shared" si="3"/>
        <v>9.99559</v>
      </c>
    </row>
    <row r="19" spans="1:5" ht="13.5">
      <c r="A19">
        <v>0.04</v>
      </c>
      <c r="B19">
        <f t="shared" si="0"/>
        <v>1.1384199576606167</v>
      </c>
      <c r="C19">
        <f t="shared" si="1"/>
        <v>0.37163331922020554</v>
      </c>
      <c r="D19">
        <f t="shared" si="2"/>
        <v>30</v>
      </c>
      <c r="E19">
        <f t="shared" si="3"/>
        <v>9.99216</v>
      </c>
    </row>
    <row r="20" spans="1:5" ht="13.5">
      <c r="A20">
        <v>0.05</v>
      </c>
      <c r="B20">
        <f t="shared" si="0"/>
        <v>1.4230249470757708</v>
      </c>
      <c r="C20">
        <f t="shared" si="1"/>
        <v>0.46209164902525696</v>
      </c>
      <c r="D20">
        <f t="shared" si="2"/>
        <v>30</v>
      </c>
      <c r="E20">
        <f t="shared" si="3"/>
        <v>9.98775</v>
      </c>
    </row>
    <row r="21" spans="1:5" ht="13.5">
      <c r="A21">
        <v>0.06</v>
      </c>
      <c r="B21">
        <f t="shared" si="0"/>
        <v>1.7076299364909249</v>
      </c>
      <c r="C21">
        <f t="shared" si="1"/>
        <v>0.5515699788303082</v>
      </c>
      <c r="D21">
        <f t="shared" si="2"/>
        <v>30</v>
      </c>
      <c r="E21">
        <f t="shared" si="3"/>
        <v>9.98236</v>
      </c>
    </row>
    <row r="22" spans="1:5" ht="13.5">
      <c r="A22">
        <v>0.07</v>
      </c>
      <c r="B22">
        <f t="shared" si="0"/>
        <v>1.9922349259060792</v>
      </c>
      <c r="C22">
        <f t="shared" si="1"/>
        <v>0.6400683086353598</v>
      </c>
      <c r="D22">
        <f t="shared" si="2"/>
        <v>30</v>
      </c>
      <c r="E22">
        <f t="shared" si="3"/>
        <v>9.97599</v>
      </c>
    </row>
    <row r="23" spans="1:5" ht="13.5">
      <c r="A23">
        <v>0.08</v>
      </c>
      <c r="B23">
        <f t="shared" si="0"/>
        <v>2.2768399153212333</v>
      </c>
      <c r="C23">
        <f t="shared" si="1"/>
        <v>0.727586638440411</v>
      </c>
      <c r="D23">
        <f t="shared" si="2"/>
        <v>30</v>
      </c>
      <c r="E23">
        <f t="shared" si="3"/>
        <v>9.96864</v>
      </c>
    </row>
    <row r="24" spans="1:5" ht="13.5">
      <c r="A24">
        <v>0.09</v>
      </c>
      <c r="B24">
        <f t="shared" si="0"/>
        <v>2.5614449047363874</v>
      </c>
      <c r="C24">
        <f t="shared" si="1"/>
        <v>0.8141249682454624</v>
      </c>
      <c r="D24">
        <f t="shared" si="2"/>
        <v>30</v>
      </c>
      <c r="E24">
        <f t="shared" si="3"/>
        <v>9.96031</v>
      </c>
    </row>
    <row r="25" spans="1:5" ht="13.5">
      <c r="A25">
        <v>0.1</v>
      </c>
      <c r="B25">
        <f t="shared" si="0"/>
        <v>2.8460498941515415</v>
      </c>
      <c r="C25">
        <f t="shared" si="1"/>
        <v>0.8996832980505138</v>
      </c>
      <c r="D25">
        <f t="shared" si="2"/>
        <v>30</v>
      </c>
      <c r="E25">
        <f t="shared" si="3"/>
        <v>9.951</v>
      </c>
    </row>
    <row r="26" spans="1:5" ht="13.5">
      <c r="A26">
        <v>0.11</v>
      </c>
      <c r="B26">
        <f t="shared" si="0"/>
        <v>3.1306548835666956</v>
      </c>
      <c r="C26">
        <f t="shared" si="1"/>
        <v>0.9842616278555653</v>
      </c>
      <c r="D26">
        <f t="shared" si="2"/>
        <v>30</v>
      </c>
      <c r="E26">
        <f t="shared" si="3"/>
        <v>9.94071</v>
      </c>
    </row>
    <row r="27" spans="1:5" ht="13.5">
      <c r="A27">
        <v>0.12</v>
      </c>
      <c r="B27">
        <f t="shared" si="0"/>
        <v>3.4152598729818497</v>
      </c>
      <c r="C27">
        <f t="shared" si="1"/>
        <v>1.0678599576606165</v>
      </c>
      <c r="D27">
        <f t="shared" si="2"/>
        <v>30</v>
      </c>
      <c r="E27">
        <f t="shared" si="3"/>
        <v>9.92944</v>
      </c>
    </row>
    <row r="28" spans="1:5" ht="13.5">
      <c r="A28">
        <v>0.13</v>
      </c>
      <c r="B28">
        <f t="shared" si="0"/>
        <v>3.699864862397004</v>
      </c>
      <c r="C28">
        <f t="shared" si="1"/>
        <v>1.150478287465668</v>
      </c>
      <c r="D28">
        <f t="shared" si="2"/>
        <v>30</v>
      </c>
      <c r="E28">
        <f t="shared" si="3"/>
        <v>9.91719</v>
      </c>
    </row>
    <row r="29" spans="1:5" ht="13.5">
      <c r="A29">
        <v>0.14</v>
      </c>
      <c r="B29">
        <f t="shared" si="0"/>
        <v>3.9844698518121584</v>
      </c>
      <c r="C29">
        <f t="shared" si="1"/>
        <v>1.2321166172707194</v>
      </c>
      <c r="D29">
        <f t="shared" si="2"/>
        <v>30</v>
      </c>
      <c r="E29">
        <f t="shared" si="3"/>
        <v>9.90396</v>
      </c>
    </row>
    <row r="30" spans="1:5" ht="13.5">
      <c r="A30">
        <v>0.15</v>
      </c>
      <c r="B30">
        <f t="shared" si="0"/>
        <v>4.269074841227312</v>
      </c>
      <c r="C30">
        <f t="shared" si="1"/>
        <v>1.3127749470757708</v>
      </c>
      <c r="D30">
        <f t="shared" si="2"/>
        <v>30</v>
      </c>
      <c r="E30">
        <f t="shared" si="3"/>
        <v>9.88975</v>
      </c>
    </row>
    <row r="31" spans="1:5" ht="13.5">
      <c r="A31">
        <v>0.16</v>
      </c>
      <c r="B31">
        <f t="shared" si="0"/>
        <v>4.553679830642467</v>
      </c>
      <c r="C31">
        <f t="shared" si="1"/>
        <v>1.3924532768808222</v>
      </c>
      <c r="D31">
        <f t="shared" si="2"/>
        <v>30</v>
      </c>
      <c r="E31">
        <f t="shared" si="3"/>
        <v>9.87456</v>
      </c>
    </row>
    <row r="32" spans="1:5" ht="13.5">
      <c r="A32">
        <v>0.17</v>
      </c>
      <c r="B32">
        <f t="shared" si="0"/>
        <v>4.838284820057621</v>
      </c>
      <c r="C32">
        <f t="shared" si="1"/>
        <v>1.4711516066858736</v>
      </c>
      <c r="D32">
        <f t="shared" si="2"/>
        <v>30</v>
      </c>
      <c r="E32">
        <f t="shared" si="3"/>
        <v>9.85839</v>
      </c>
    </row>
    <row r="33" spans="1:5" ht="13.5">
      <c r="A33">
        <v>0.18</v>
      </c>
      <c r="B33">
        <f t="shared" si="0"/>
        <v>5.122889809472775</v>
      </c>
      <c r="C33">
        <f t="shared" si="1"/>
        <v>1.5488699364909249</v>
      </c>
      <c r="D33">
        <f t="shared" si="2"/>
        <v>30</v>
      </c>
      <c r="E33">
        <f t="shared" si="3"/>
        <v>9.84124</v>
      </c>
    </row>
    <row r="34" spans="1:5" ht="13.5">
      <c r="A34">
        <v>0.19</v>
      </c>
      <c r="B34">
        <f t="shared" si="0"/>
        <v>5.407494798887929</v>
      </c>
      <c r="C34">
        <f t="shared" si="1"/>
        <v>1.6256082662959763</v>
      </c>
      <c r="D34">
        <f t="shared" si="2"/>
        <v>30</v>
      </c>
      <c r="E34">
        <f t="shared" si="3"/>
        <v>9.82311</v>
      </c>
    </row>
    <row r="35" spans="1:5" ht="13.5">
      <c r="A35">
        <v>0.2</v>
      </c>
      <c r="B35">
        <f t="shared" si="0"/>
        <v>5.692099788303083</v>
      </c>
      <c r="C35">
        <f t="shared" si="1"/>
        <v>1.7013665961010278</v>
      </c>
      <c r="D35">
        <f t="shared" si="2"/>
        <v>30</v>
      </c>
      <c r="E35">
        <f t="shared" si="3"/>
        <v>9.804</v>
      </c>
    </row>
    <row r="36" spans="1:5" ht="13.5">
      <c r="A36">
        <v>0.21</v>
      </c>
      <c r="B36">
        <f t="shared" si="0"/>
        <v>5.976704777718237</v>
      </c>
      <c r="C36">
        <f t="shared" si="1"/>
        <v>1.7761449259060789</v>
      </c>
      <c r="D36">
        <f t="shared" si="2"/>
        <v>30</v>
      </c>
      <c r="E36">
        <f t="shared" si="3"/>
        <v>9.78391</v>
      </c>
    </row>
    <row r="37" spans="1:5" ht="13.5">
      <c r="A37">
        <v>0.22</v>
      </c>
      <c r="B37">
        <f t="shared" si="0"/>
        <v>6.261309767133391</v>
      </c>
      <c r="C37">
        <f t="shared" si="1"/>
        <v>1.8499432557111304</v>
      </c>
      <c r="D37">
        <f t="shared" si="2"/>
        <v>30</v>
      </c>
      <c r="E37">
        <f t="shared" si="3"/>
        <v>9.76284</v>
      </c>
    </row>
    <row r="38" spans="1:5" ht="13.5">
      <c r="A38">
        <v>0.23</v>
      </c>
      <c r="B38">
        <f t="shared" si="0"/>
        <v>6.545914756548545</v>
      </c>
      <c r="C38">
        <f t="shared" si="1"/>
        <v>1.9227615855161817</v>
      </c>
      <c r="D38">
        <f t="shared" si="2"/>
        <v>30</v>
      </c>
      <c r="E38">
        <f t="shared" si="3"/>
        <v>9.74079</v>
      </c>
    </row>
    <row r="39" spans="1:5" ht="13.5">
      <c r="A39">
        <v>0.24</v>
      </c>
      <c r="B39">
        <f t="shared" si="0"/>
        <v>6.8305197459636995</v>
      </c>
      <c r="C39">
        <f t="shared" si="1"/>
        <v>1.9945999153212328</v>
      </c>
      <c r="D39">
        <f t="shared" si="2"/>
        <v>30</v>
      </c>
      <c r="E39">
        <f t="shared" si="3"/>
        <v>9.71776</v>
      </c>
    </row>
    <row r="40" spans="1:5" ht="13.5">
      <c r="A40">
        <v>0.25</v>
      </c>
      <c r="B40">
        <f t="shared" si="0"/>
        <v>7.115124735378854</v>
      </c>
      <c r="C40">
        <f t="shared" si="1"/>
        <v>2.0654582451262846</v>
      </c>
      <c r="D40">
        <f t="shared" si="2"/>
        <v>30</v>
      </c>
      <c r="E40">
        <f t="shared" si="3"/>
        <v>9.69375</v>
      </c>
    </row>
    <row r="41" spans="1:5" ht="13.5">
      <c r="A41">
        <v>0.26</v>
      </c>
      <c r="B41">
        <f t="shared" si="0"/>
        <v>7.399729724794008</v>
      </c>
      <c r="C41">
        <f t="shared" si="1"/>
        <v>2.135336574931336</v>
      </c>
      <c r="D41">
        <f t="shared" si="2"/>
        <v>30</v>
      </c>
      <c r="E41">
        <f t="shared" si="3"/>
        <v>9.66876</v>
      </c>
    </row>
    <row r="42" spans="1:5" ht="13.5">
      <c r="A42">
        <v>0.27</v>
      </c>
      <c r="B42">
        <f t="shared" si="0"/>
        <v>7.684334714209163</v>
      </c>
      <c r="C42">
        <f t="shared" si="1"/>
        <v>2.204234904736387</v>
      </c>
      <c r="D42">
        <f t="shared" si="2"/>
        <v>30</v>
      </c>
      <c r="E42">
        <f t="shared" si="3"/>
        <v>9.64279</v>
      </c>
    </row>
    <row r="43" spans="1:5" ht="13.5">
      <c r="A43">
        <v>0.28</v>
      </c>
      <c r="B43">
        <f t="shared" si="0"/>
        <v>7.968939703624317</v>
      </c>
      <c r="C43">
        <f t="shared" si="1"/>
        <v>2.272153234541439</v>
      </c>
      <c r="D43">
        <f t="shared" si="2"/>
        <v>30</v>
      </c>
      <c r="E43">
        <f t="shared" si="3"/>
        <v>9.61584</v>
      </c>
    </row>
    <row r="44" spans="1:5" ht="13.5">
      <c r="A44">
        <v>0.29</v>
      </c>
      <c r="B44">
        <f t="shared" si="0"/>
        <v>8.25354469303947</v>
      </c>
      <c r="C44">
        <f t="shared" si="1"/>
        <v>2.33909156434649</v>
      </c>
      <c r="D44">
        <f t="shared" si="2"/>
        <v>30</v>
      </c>
      <c r="E44">
        <f t="shared" si="3"/>
        <v>9.58791</v>
      </c>
    </row>
    <row r="45" spans="1:5" ht="13.5">
      <c r="A45">
        <v>0.3</v>
      </c>
      <c r="B45">
        <f t="shared" si="0"/>
        <v>8.538149682454623</v>
      </c>
      <c r="C45">
        <f t="shared" si="1"/>
        <v>2.4050498941515417</v>
      </c>
      <c r="D45">
        <f t="shared" si="2"/>
        <v>30</v>
      </c>
      <c r="E45">
        <f t="shared" si="3"/>
        <v>9.559</v>
      </c>
    </row>
    <row r="46" spans="1:5" ht="13.5">
      <c r="A46">
        <v>0.31</v>
      </c>
      <c r="B46">
        <f t="shared" si="0"/>
        <v>8.82275467186978</v>
      </c>
      <c r="C46">
        <f t="shared" si="1"/>
        <v>2.470028223956593</v>
      </c>
      <c r="D46">
        <f t="shared" si="2"/>
        <v>30</v>
      </c>
      <c r="E46">
        <f t="shared" si="3"/>
        <v>9.52911</v>
      </c>
    </row>
    <row r="47" spans="1:5" ht="13.5">
      <c r="A47">
        <v>0.32</v>
      </c>
      <c r="B47">
        <f t="shared" si="0"/>
        <v>9.107359661284933</v>
      </c>
      <c r="C47">
        <f t="shared" si="1"/>
        <v>2.5340265537616444</v>
      </c>
      <c r="D47">
        <f t="shared" si="2"/>
        <v>30</v>
      </c>
      <c r="E47">
        <f t="shared" si="3"/>
        <v>9.49824</v>
      </c>
    </row>
    <row r="48" spans="1:5" ht="13.5">
      <c r="A48">
        <v>0.33</v>
      </c>
      <c r="B48">
        <f t="shared" si="0"/>
        <v>9.391964650700087</v>
      </c>
      <c r="C48">
        <f t="shared" si="1"/>
        <v>2.5970448835666957</v>
      </c>
      <c r="D48">
        <f t="shared" si="2"/>
        <v>30</v>
      </c>
      <c r="E48">
        <f t="shared" si="3"/>
        <v>9.46639</v>
      </c>
    </row>
    <row r="49" spans="1:5" ht="13.5">
      <c r="A49">
        <v>0.34</v>
      </c>
      <c r="B49">
        <f t="shared" si="0"/>
        <v>9.676569640115241</v>
      </c>
      <c r="C49">
        <f t="shared" si="1"/>
        <v>2.6590832133717472</v>
      </c>
      <c r="D49">
        <f t="shared" si="2"/>
        <v>30</v>
      </c>
      <c r="E49">
        <f t="shared" si="3"/>
        <v>9.43356</v>
      </c>
    </row>
    <row r="50" spans="1:5" ht="13.5">
      <c r="A50">
        <v>0.35</v>
      </c>
      <c r="B50">
        <f t="shared" si="0"/>
        <v>9.961174629530394</v>
      </c>
      <c r="C50">
        <f t="shared" si="1"/>
        <v>2.720141543176798</v>
      </c>
      <c r="D50">
        <f t="shared" si="2"/>
        <v>30</v>
      </c>
      <c r="E50">
        <f t="shared" si="3"/>
        <v>9.399750000000001</v>
      </c>
    </row>
    <row r="51" spans="1:5" ht="13.5">
      <c r="A51">
        <v>0.36</v>
      </c>
      <c r="B51">
        <f t="shared" si="0"/>
        <v>10.24577961894555</v>
      </c>
      <c r="C51">
        <f t="shared" si="1"/>
        <v>2.7802198729818497</v>
      </c>
      <c r="D51">
        <f t="shared" si="2"/>
        <v>30</v>
      </c>
      <c r="E51">
        <f t="shared" si="3"/>
        <v>9.36496</v>
      </c>
    </row>
    <row r="52" spans="1:5" ht="13.5">
      <c r="A52">
        <v>0.37</v>
      </c>
      <c r="B52">
        <f t="shared" si="0"/>
        <v>10.530384608360704</v>
      </c>
      <c r="C52">
        <f t="shared" si="1"/>
        <v>2.839318202786901</v>
      </c>
      <c r="D52">
        <f t="shared" si="2"/>
        <v>30</v>
      </c>
      <c r="E52">
        <f t="shared" si="3"/>
        <v>9.32919</v>
      </c>
    </row>
    <row r="53" spans="1:5" ht="13.5">
      <c r="A53">
        <v>0.38</v>
      </c>
      <c r="B53">
        <f t="shared" si="0"/>
        <v>10.814989597775858</v>
      </c>
      <c r="C53">
        <f t="shared" si="1"/>
        <v>2.8974365325919527</v>
      </c>
      <c r="D53">
        <f t="shared" si="2"/>
        <v>30</v>
      </c>
      <c r="E53">
        <f t="shared" si="3"/>
        <v>9.29244</v>
      </c>
    </row>
    <row r="54" spans="1:5" ht="13.5">
      <c r="A54">
        <v>0.39</v>
      </c>
      <c r="B54">
        <f t="shared" si="0"/>
        <v>11.099594587191012</v>
      </c>
      <c r="C54">
        <f t="shared" si="1"/>
        <v>2.9545748623970036</v>
      </c>
      <c r="D54">
        <f t="shared" si="2"/>
        <v>30</v>
      </c>
      <c r="E54">
        <f t="shared" si="3"/>
        <v>9.25471</v>
      </c>
    </row>
    <row r="55" spans="1:5" ht="13.5">
      <c r="A55">
        <v>0.4</v>
      </c>
      <c r="B55">
        <f t="shared" si="0"/>
        <v>11.384199576606166</v>
      </c>
      <c r="C55">
        <f t="shared" si="1"/>
        <v>3.0107331922020553</v>
      </c>
      <c r="D55">
        <f t="shared" si="2"/>
        <v>30</v>
      </c>
      <c r="E55">
        <f t="shared" si="3"/>
        <v>9.216</v>
      </c>
    </row>
    <row r="56" spans="1:5" ht="13.5">
      <c r="A56">
        <v>0.41</v>
      </c>
      <c r="B56">
        <f t="shared" si="0"/>
        <v>11.668804566021318</v>
      </c>
      <c r="C56">
        <f t="shared" si="1"/>
        <v>3.0659115220071063</v>
      </c>
      <c r="D56">
        <f t="shared" si="2"/>
        <v>30</v>
      </c>
      <c r="E56">
        <f t="shared" si="3"/>
        <v>9.17631</v>
      </c>
    </row>
    <row r="57" spans="1:5" ht="13.5">
      <c r="A57">
        <v>0.42</v>
      </c>
      <c r="B57">
        <f t="shared" si="0"/>
        <v>11.953409555436474</v>
      </c>
      <c r="C57">
        <f t="shared" si="1"/>
        <v>3.120109851812158</v>
      </c>
      <c r="D57">
        <f t="shared" si="2"/>
        <v>30</v>
      </c>
      <c r="E57">
        <f t="shared" si="3"/>
        <v>9.13564</v>
      </c>
    </row>
    <row r="58" spans="1:5" ht="13.5">
      <c r="A58">
        <v>0.43</v>
      </c>
      <c r="B58">
        <f t="shared" si="0"/>
        <v>12.238014544851628</v>
      </c>
      <c r="C58">
        <f t="shared" si="1"/>
        <v>3.173328181617209</v>
      </c>
      <c r="D58">
        <f t="shared" si="2"/>
        <v>30</v>
      </c>
      <c r="E58">
        <f t="shared" si="3"/>
        <v>9.09399</v>
      </c>
    </row>
    <row r="59" spans="1:5" ht="13.5">
      <c r="A59">
        <v>0.44</v>
      </c>
      <c r="B59">
        <f t="shared" si="0"/>
        <v>12.522619534266783</v>
      </c>
      <c r="C59">
        <f t="shared" si="1"/>
        <v>3.2255665114222607</v>
      </c>
      <c r="D59">
        <f t="shared" si="2"/>
        <v>30</v>
      </c>
      <c r="E59">
        <f t="shared" si="3"/>
        <v>9.05136</v>
      </c>
    </row>
    <row r="60" spans="1:5" ht="13.5">
      <c r="A60">
        <v>0.45</v>
      </c>
      <c r="B60">
        <f t="shared" si="0"/>
        <v>12.807224523681937</v>
      </c>
      <c r="C60">
        <f t="shared" si="1"/>
        <v>3.276824841227312</v>
      </c>
      <c r="D60">
        <f t="shared" si="2"/>
        <v>30</v>
      </c>
      <c r="E60">
        <f t="shared" si="3"/>
        <v>9.00775</v>
      </c>
    </row>
    <row r="61" spans="1:5" ht="13.5">
      <c r="A61">
        <v>0.46</v>
      </c>
      <c r="B61">
        <f t="shared" si="0"/>
        <v>13.09182951309709</v>
      </c>
      <c r="C61">
        <f t="shared" si="1"/>
        <v>3.327103171032363</v>
      </c>
      <c r="D61">
        <f t="shared" si="2"/>
        <v>30</v>
      </c>
      <c r="E61">
        <f t="shared" si="3"/>
        <v>8.96316</v>
      </c>
    </row>
    <row r="62" spans="1:5" ht="13.5">
      <c r="A62">
        <v>0.47</v>
      </c>
      <c r="B62">
        <f t="shared" si="0"/>
        <v>13.376434502512245</v>
      </c>
      <c r="C62">
        <f t="shared" si="1"/>
        <v>3.376401500837415</v>
      </c>
      <c r="D62">
        <f t="shared" si="2"/>
        <v>30</v>
      </c>
      <c r="E62">
        <f t="shared" si="3"/>
        <v>8.91759</v>
      </c>
    </row>
    <row r="63" spans="1:5" ht="13.5">
      <c r="A63">
        <v>0.48</v>
      </c>
      <c r="B63">
        <f t="shared" si="0"/>
        <v>13.661039491927399</v>
      </c>
      <c r="C63">
        <f t="shared" si="1"/>
        <v>3.4247198306424655</v>
      </c>
      <c r="D63">
        <f t="shared" si="2"/>
        <v>30</v>
      </c>
      <c r="E63">
        <f t="shared" si="3"/>
        <v>8.87104</v>
      </c>
    </row>
    <row r="64" spans="1:5" ht="13.5">
      <c r="A64">
        <v>0.49</v>
      </c>
      <c r="B64">
        <f t="shared" si="0"/>
        <v>13.945644481342553</v>
      </c>
      <c r="C64">
        <f t="shared" si="1"/>
        <v>3.472058160447517</v>
      </c>
      <c r="D64">
        <f t="shared" si="2"/>
        <v>30</v>
      </c>
      <c r="E64">
        <f t="shared" si="3"/>
        <v>8.82351</v>
      </c>
    </row>
    <row r="65" spans="1:5" ht="13.5">
      <c r="A65">
        <v>0.5</v>
      </c>
      <c r="B65">
        <f t="shared" si="0"/>
        <v>14.230249470757707</v>
      </c>
      <c r="C65">
        <f t="shared" si="1"/>
        <v>3.518416490252569</v>
      </c>
      <c r="D65">
        <f t="shared" si="2"/>
        <v>30</v>
      </c>
      <c r="E65">
        <f t="shared" si="3"/>
        <v>8.775</v>
      </c>
    </row>
    <row r="66" spans="1:5" ht="13.5">
      <c r="A66">
        <v>0.51</v>
      </c>
      <c r="B66">
        <f t="shared" si="0"/>
        <v>14.514854460172861</v>
      </c>
      <c r="C66">
        <f t="shared" si="1"/>
        <v>3.5637948200576206</v>
      </c>
      <c r="D66">
        <f t="shared" si="2"/>
        <v>30</v>
      </c>
      <c r="E66">
        <f t="shared" si="3"/>
        <v>8.72551</v>
      </c>
    </row>
    <row r="67" spans="1:5" ht="13.5">
      <c r="A67">
        <v>0.52</v>
      </c>
      <c r="B67">
        <f t="shared" si="0"/>
        <v>14.799459449588015</v>
      </c>
      <c r="C67">
        <f t="shared" si="1"/>
        <v>3.608193149862672</v>
      </c>
      <c r="D67">
        <f t="shared" si="2"/>
        <v>30</v>
      </c>
      <c r="E67">
        <f t="shared" si="3"/>
        <v>8.67504</v>
      </c>
    </row>
    <row r="68" spans="1:5" ht="13.5">
      <c r="A68">
        <v>0.53</v>
      </c>
      <c r="B68">
        <f t="shared" si="0"/>
        <v>15.08406443900317</v>
      </c>
      <c r="C68">
        <f t="shared" si="1"/>
        <v>3.651611479667723</v>
      </c>
      <c r="D68">
        <f t="shared" si="2"/>
        <v>30</v>
      </c>
      <c r="E68">
        <f t="shared" si="3"/>
        <v>8.62359</v>
      </c>
    </row>
    <row r="69" spans="1:5" ht="13.5">
      <c r="A69">
        <v>0.54</v>
      </c>
      <c r="B69">
        <f t="shared" si="0"/>
        <v>15.368669428418325</v>
      </c>
      <c r="C69">
        <f t="shared" si="1"/>
        <v>3.6940498094727747</v>
      </c>
      <c r="D69">
        <f t="shared" si="2"/>
        <v>30</v>
      </c>
      <c r="E69">
        <f t="shared" si="3"/>
        <v>8.571159999999999</v>
      </c>
    </row>
    <row r="70" spans="1:5" ht="13.5">
      <c r="A70">
        <v>0.55</v>
      </c>
      <c r="B70">
        <f t="shared" si="0"/>
        <v>15.65327441783348</v>
      </c>
      <c r="C70">
        <f t="shared" si="1"/>
        <v>3.735508139277826</v>
      </c>
      <c r="D70">
        <f t="shared" si="2"/>
        <v>30</v>
      </c>
      <c r="E70">
        <f t="shared" si="3"/>
        <v>8.51775</v>
      </c>
    </row>
    <row r="71" spans="1:5" ht="13.5">
      <c r="A71">
        <v>0.56</v>
      </c>
      <c r="B71">
        <f t="shared" si="0"/>
        <v>15.937879407248634</v>
      </c>
      <c r="C71">
        <f t="shared" si="1"/>
        <v>3.775986469082878</v>
      </c>
      <c r="D71">
        <f t="shared" si="2"/>
        <v>30</v>
      </c>
      <c r="E71">
        <f t="shared" si="3"/>
        <v>8.46336</v>
      </c>
    </row>
    <row r="72" spans="1:5" ht="13.5">
      <c r="A72">
        <v>0.57</v>
      </c>
      <c r="B72">
        <f t="shared" si="0"/>
        <v>16.222484396663784</v>
      </c>
      <c r="C72">
        <f t="shared" si="1"/>
        <v>3.815484798887928</v>
      </c>
      <c r="D72">
        <f t="shared" si="2"/>
        <v>30</v>
      </c>
      <c r="E72">
        <f t="shared" si="3"/>
        <v>8.40799</v>
      </c>
    </row>
    <row r="73" spans="1:5" ht="13.5">
      <c r="A73">
        <v>0.58</v>
      </c>
      <c r="B73">
        <f t="shared" si="0"/>
        <v>16.50708938607894</v>
      </c>
      <c r="C73">
        <f t="shared" si="1"/>
        <v>3.85400312869298</v>
      </c>
      <c r="D73">
        <f t="shared" si="2"/>
        <v>30</v>
      </c>
      <c r="E73">
        <f t="shared" si="3"/>
        <v>8.35164</v>
      </c>
    </row>
    <row r="74" spans="1:5" ht="13.5">
      <c r="A74">
        <v>0.59</v>
      </c>
      <c r="B74">
        <f t="shared" si="0"/>
        <v>16.791694375494092</v>
      </c>
      <c r="C74">
        <f t="shared" si="1"/>
        <v>3.8915414584980317</v>
      </c>
      <c r="D74">
        <f t="shared" si="2"/>
        <v>30</v>
      </c>
      <c r="E74">
        <f t="shared" si="3"/>
        <v>8.29431</v>
      </c>
    </row>
    <row r="75" spans="1:5" ht="13.5">
      <c r="A75">
        <v>0.6</v>
      </c>
      <c r="B75">
        <f t="shared" si="0"/>
        <v>17.076299364909246</v>
      </c>
      <c r="C75">
        <f t="shared" si="1"/>
        <v>3.928099788303083</v>
      </c>
      <c r="D75">
        <f t="shared" si="2"/>
        <v>30</v>
      </c>
      <c r="E75">
        <f t="shared" si="3"/>
        <v>8.236</v>
      </c>
    </row>
    <row r="76" spans="1:5" ht="13.5">
      <c r="A76">
        <v>0.61</v>
      </c>
      <c r="B76">
        <f t="shared" si="0"/>
        <v>17.360904354324404</v>
      </c>
      <c r="C76">
        <f t="shared" si="1"/>
        <v>3.9636781181081338</v>
      </c>
      <c r="D76">
        <f t="shared" si="2"/>
        <v>30</v>
      </c>
      <c r="E76">
        <f t="shared" si="3"/>
        <v>8.17671</v>
      </c>
    </row>
    <row r="77" spans="1:5" ht="13.5">
      <c r="A77">
        <v>0.62</v>
      </c>
      <c r="B77">
        <f t="shared" si="0"/>
        <v>17.64550934373956</v>
      </c>
      <c r="C77">
        <f t="shared" si="1"/>
        <v>3.9982764479131854</v>
      </c>
      <c r="D77">
        <f t="shared" si="2"/>
        <v>30</v>
      </c>
      <c r="E77">
        <f t="shared" si="3"/>
        <v>8.11644</v>
      </c>
    </row>
    <row r="78" spans="1:5" ht="13.5">
      <c r="A78">
        <v>0.63</v>
      </c>
      <c r="B78">
        <f t="shared" si="0"/>
        <v>17.930114333154712</v>
      </c>
      <c r="C78">
        <f t="shared" si="1"/>
        <v>4.031894777718237</v>
      </c>
      <c r="D78">
        <f t="shared" si="2"/>
        <v>30</v>
      </c>
      <c r="E78">
        <f t="shared" si="3"/>
        <v>8.05519</v>
      </c>
    </row>
    <row r="79" spans="1:5" ht="13.5">
      <c r="A79">
        <v>0.64</v>
      </c>
      <c r="B79">
        <f aca="true" t="shared" si="4" ref="B79:B142">$B$10*A79</f>
        <v>18.214719322569866</v>
      </c>
      <c r="C79">
        <f aca="true" t="shared" si="5" ref="C79:C142">$B$11*A79-0.5*9.8*A79*A79</f>
        <v>4.064533107523289</v>
      </c>
      <c r="D79">
        <f t="shared" si="2"/>
        <v>30</v>
      </c>
      <c r="E79">
        <f t="shared" si="3"/>
        <v>7.99296</v>
      </c>
    </row>
    <row r="80" spans="1:5" ht="13.5">
      <c r="A80">
        <v>0.65</v>
      </c>
      <c r="B80">
        <f t="shared" si="4"/>
        <v>18.49932431198502</v>
      </c>
      <c r="C80">
        <f t="shared" si="5"/>
        <v>4.096191437328339</v>
      </c>
      <c r="D80">
        <f aca="true" t="shared" si="6" ref="D80:D143">$B$2</f>
        <v>30</v>
      </c>
      <c r="E80">
        <f aca="true" t="shared" si="7" ref="E80:E143">$B$1-0.5*9.8*A80*A80</f>
        <v>7.929749999999999</v>
      </c>
    </row>
    <row r="81" spans="1:5" ht="13.5">
      <c r="A81">
        <v>0.66</v>
      </c>
      <c r="B81">
        <f t="shared" si="4"/>
        <v>18.783929301400175</v>
      </c>
      <c r="C81">
        <f t="shared" si="5"/>
        <v>4.126869767133391</v>
      </c>
      <c r="D81">
        <f t="shared" si="6"/>
        <v>30</v>
      </c>
      <c r="E81">
        <f t="shared" si="7"/>
        <v>7.865559999999999</v>
      </c>
    </row>
    <row r="82" spans="1:5" ht="13.5">
      <c r="A82">
        <v>0.67</v>
      </c>
      <c r="B82">
        <f t="shared" si="4"/>
        <v>19.06853429081533</v>
      </c>
      <c r="C82">
        <f t="shared" si="5"/>
        <v>4.156568096938443</v>
      </c>
      <c r="D82">
        <f t="shared" si="6"/>
        <v>30</v>
      </c>
      <c r="E82">
        <f t="shared" si="7"/>
        <v>7.80039</v>
      </c>
    </row>
    <row r="83" spans="1:5" ht="13.5">
      <c r="A83">
        <v>0.68</v>
      </c>
      <c r="B83">
        <f t="shared" si="4"/>
        <v>19.353139280230483</v>
      </c>
      <c r="C83">
        <f t="shared" si="5"/>
        <v>4.185286426743494</v>
      </c>
      <c r="D83">
        <f t="shared" si="6"/>
        <v>30</v>
      </c>
      <c r="E83">
        <f t="shared" si="7"/>
        <v>7.73424</v>
      </c>
    </row>
    <row r="84" spans="1:5" ht="13.5">
      <c r="A84">
        <v>0.69</v>
      </c>
      <c r="B84">
        <f t="shared" si="4"/>
        <v>19.637744269645633</v>
      </c>
      <c r="C84">
        <f t="shared" si="5"/>
        <v>4.2130247565485455</v>
      </c>
      <c r="D84">
        <f t="shared" si="6"/>
        <v>30</v>
      </c>
      <c r="E84">
        <f t="shared" si="7"/>
        <v>7.667110000000001</v>
      </c>
    </row>
    <row r="85" spans="1:5" ht="13.5">
      <c r="A85">
        <v>0.7</v>
      </c>
      <c r="B85">
        <f t="shared" si="4"/>
        <v>19.922349259060788</v>
      </c>
      <c r="C85">
        <f t="shared" si="5"/>
        <v>4.239783086353596</v>
      </c>
      <c r="D85">
        <f t="shared" si="6"/>
        <v>30</v>
      </c>
      <c r="E85">
        <f t="shared" si="7"/>
        <v>7.599</v>
      </c>
    </row>
    <row r="86" spans="1:5" ht="13.5">
      <c r="A86">
        <v>0.71</v>
      </c>
      <c r="B86">
        <f t="shared" si="4"/>
        <v>20.20695424847594</v>
      </c>
      <c r="C86">
        <f t="shared" si="5"/>
        <v>4.265561416158648</v>
      </c>
      <c r="D86">
        <f t="shared" si="6"/>
        <v>30</v>
      </c>
      <c r="E86">
        <f t="shared" si="7"/>
        <v>7.52991</v>
      </c>
    </row>
    <row r="87" spans="1:5" ht="13.5">
      <c r="A87">
        <v>0.72</v>
      </c>
      <c r="B87">
        <f t="shared" si="4"/>
        <v>20.4915592378911</v>
      </c>
      <c r="C87">
        <f t="shared" si="5"/>
        <v>4.2903597459637</v>
      </c>
      <c r="D87">
        <f t="shared" si="6"/>
        <v>30</v>
      </c>
      <c r="E87">
        <f t="shared" si="7"/>
        <v>7.45984</v>
      </c>
    </row>
    <row r="88" spans="1:5" ht="13.5">
      <c r="A88">
        <v>0.73</v>
      </c>
      <c r="B88">
        <f t="shared" si="4"/>
        <v>20.776164227306253</v>
      </c>
      <c r="C88">
        <f t="shared" si="5"/>
        <v>4.3141780757687505</v>
      </c>
      <c r="D88">
        <f t="shared" si="6"/>
        <v>30</v>
      </c>
      <c r="E88">
        <f t="shared" si="7"/>
        <v>7.38879</v>
      </c>
    </row>
    <row r="89" spans="1:5" ht="13.5">
      <c r="A89">
        <v>0.74</v>
      </c>
      <c r="B89">
        <f t="shared" si="4"/>
        <v>21.060769216721408</v>
      </c>
      <c r="C89">
        <f t="shared" si="5"/>
        <v>4.337016405573802</v>
      </c>
      <c r="D89">
        <f t="shared" si="6"/>
        <v>30</v>
      </c>
      <c r="E89">
        <f t="shared" si="7"/>
        <v>7.31676</v>
      </c>
    </row>
    <row r="90" spans="1:5" ht="13.5">
      <c r="A90">
        <v>0.75</v>
      </c>
      <c r="B90">
        <f t="shared" si="4"/>
        <v>21.34537420613656</v>
      </c>
      <c r="C90">
        <f t="shared" si="5"/>
        <v>4.358874735378853</v>
      </c>
      <c r="D90">
        <f t="shared" si="6"/>
        <v>30</v>
      </c>
      <c r="E90">
        <f t="shared" si="7"/>
        <v>7.24375</v>
      </c>
    </row>
    <row r="91" spans="1:5" ht="13.5">
      <c r="A91">
        <v>0.76</v>
      </c>
      <c r="B91">
        <f t="shared" si="4"/>
        <v>21.629979195551716</v>
      </c>
      <c r="C91">
        <f t="shared" si="5"/>
        <v>4.379753065183905</v>
      </c>
      <c r="D91">
        <f t="shared" si="6"/>
        <v>30</v>
      </c>
      <c r="E91">
        <f t="shared" si="7"/>
        <v>7.16976</v>
      </c>
    </row>
    <row r="92" spans="1:5" ht="13.5">
      <c r="A92">
        <v>0.77</v>
      </c>
      <c r="B92">
        <f t="shared" si="4"/>
        <v>21.91458418496687</v>
      </c>
      <c r="C92">
        <f t="shared" si="5"/>
        <v>4.399651394988957</v>
      </c>
      <c r="D92">
        <f t="shared" si="6"/>
        <v>30</v>
      </c>
      <c r="E92">
        <f t="shared" si="7"/>
        <v>7.09479</v>
      </c>
    </row>
    <row r="93" spans="1:5" ht="13.5">
      <c r="A93">
        <v>0.78</v>
      </c>
      <c r="B93">
        <f t="shared" si="4"/>
        <v>22.199189174382024</v>
      </c>
      <c r="C93">
        <f t="shared" si="5"/>
        <v>4.418569724794008</v>
      </c>
      <c r="D93">
        <f t="shared" si="6"/>
        <v>30</v>
      </c>
      <c r="E93">
        <f t="shared" si="7"/>
        <v>7.018839999999999</v>
      </c>
    </row>
    <row r="94" spans="1:5" ht="13.5">
      <c r="A94">
        <v>0.79</v>
      </c>
      <c r="B94">
        <f t="shared" si="4"/>
        <v>22.483794163797178</v>
      </c>
      <c r="C94">
        <f t="shared" si="5"/>
        <v>4.436508054599059</v>
      </c>
      <c r="D94">
        <f t="shared" si="6"/>
        <v>30</v>
      </c>
      <c r="E94">
        <f t="shared" si="7"/>
        <v>6.94191</v>
      </c>
    </row>
    <row r="95" spans="1:5" ht="13.5">
      <c r="A95">
        <v>0.8</v>
      </c>
      <c r="B95">
        <f t="shared" si="4"/>
        <v>22.768399153212332</v>
      </c>
      <c r="C95">
        <f t="shared" si="5"/>
        <v>4.453466384404111</v>
      </c>
      <c r="D95">
        <f t="shared" si="6"/>
        <v>30</v>
      </c>
      <c r="E95">
        <f t="shared" si="7"/>
        <v>6.863999999999999</v>
      </c>
    </row>
    <row r="96" spans="1:5" ht="13.5">
      <c r="A96">
        <v>0.81</v>
      </c>
      <c r="B96">
        <f t="shared" si="4"/>
        <v>23.053004142627486</v>
      </c>
      <c r="C96">
        <f t="shared" si="5"/>
        <v>4.469444714209162</v>
      </c>
      <c r="D96">
        <f t="shared" si="6"/>
        <v>30</v>
      </c>
      <c r="E96">
        <f t="shared" si="7"/>
        <v>6.7851099999999995</v>
      </c>
    </row>
    <row r="97" spans="1:5" ht="13.5">
      <c r="A97">
        <v>0.82</v>
      </c>
      <c r="B97">
        <f t="shared" si="4"/>
        <v>23.337609132042637</v>
      </c>
      <c r="C97">
        <f t="shared" si="5"/>
        <v>4.484443044014213</v>
      </c>
      <c r="D97">
        <f t="shared" si="6"/>
        <v>30</v>
      </c>
      <c r="E97">
        <f t="shared" si="7"/>
        <v>6.70524</v>
      </c>
    </row>
    <row r="98" spans="1:5" ht="13.5">
      <c r="A98">
        <v>0.83</v>
      </c>
      <c r="B98">
        <f t="shared" si="4"/>
        <v>23.622214121457795</v>
      </c>
      <c r="C98">
        <f t="shared" si="5"/>
        <v>4.498461373819264</v>
      </c>
      <c r="D98">
        <f t="shared" si="6"/>
        <v>30</v>
      </c>
      <c r="E98">
        <f t="shared" si="7"/>
        <v>6.62439</v>
      </c>
    </row>
    <row r="99" spans="1:5" ht="13.5">
      <c r="A99">
        <v>0.84</v>
      </c>
      <c r="B99">
        <f t="shared" si="4"/>
        <v>23.90681911087295</v>
      </c>
      <c r="C99">
        <f t="shared" si="5"/>
        <v>4.511499703624315</v>
      </c>
      <c r="D99">
        <f t="shared" si="6"/>
        <v>30</v>
      </c>
      <c r="E99">
        <f t="shared" si="7"/>
        <v>6.54256</v>
      </c>
    </row>
    <row r="100" spans="1:5" ht="13.5">
      <c r="A100">
        <v>0.85</v>
      </c>
      <c r="B100">
        <f t="shared" si="4"/>
        <v>24.191424100288103</v>
      </c>
      <c r="C100">
        <f t="shared" si="5"/>
        <v>4.523558033429367</v>
      </c>
      <c r="D100">
        <f t="shared" si="6"/>
        <v>30</v>
      </c>
      <c r="E100">
        <f t="shared" si="7"/>
        <v>6.45975</v>
      </c>
    </row>
    <row r="101" spans="1:5" ht="13.5">
      <c r="A101">
        <v>0.86</v>
      </c>
      <c r="B101">
        <f t="shared" si="4"/>
        <v>24.476029089703257</v>
      </c>
      <c r="C101">
        <f t="shared" si="5"/>
        <v>4.5346363632344175</v>
      </c>
      <c r="D101">
        <f t="shared" si="6"/>
        <v>30</v>
      </c>
      <c r="E101">
        <f t="shared" si="7"/>
        <v>6.375959999999999</v>
      </c>
    </row>
    <row r="102" spans="1:5" ht="13.5">
      <c r="A102">
        <v>0.87</v>
      </c>
      <c r="B102">
        <f t="shared" si="4"/>
        <v>24.76063407911841</v>
      </c>
      <c r="C102">
        <f t="shared" si="5"/>
        <v>4.544734693039471</v>
      </c>
      <c r="D102">
        <f t="shared" si="6"/>
        <v>30</v>
      </c>
      <c r="E102">
        <f t="shared" si="7"/>
        <v>6.29119</v>
      </c>
    </row>
    <row r="103" spans="1:5" ht="13.5">
      <c r="A103">
        <v>0.88</v>
      </c>
      <c r="B103">
        <f t="shared" si="4"/>
        <v>25.045239068533565</v>
      </c>
      <c r="C103">
        <f t="shared" si="5"/>
        <v>4.553853022844521</v>
      </c>
      <c r="D103">
        <f t="shared" si="6"/>
        <v>30</v>
      </c>
      <c r="E103">
        <f t="shared" si="7"/>
        <v>6.205439999999999</v>
      </c>
    </row>
    <row r="104" spans="1:5" ht="13.5">
      <c r="A104">
        <v>0.89</v>
      </c>
      <c r="B104">
        <f t="shared" si="4"/>
        <v>25.32984405794872</v>
      </c>
      <c r="C104">
        <f t="shared" si="5"/>
        <v>4.561991352649572</v>
      </c>
      <c r="D104">
        <f t="shared" si="6"/>
        <v>30</v>
      </c>
      <c r="E104">
        <f t="shared" si="7"/>
        <v>6.118709999999999</v>
      </c>
    </row>
    <row r="105" spans="1:5" ht="13.5">
      <c r="A105">
        <v>0.9</v>
      </c>
      <c r="B105">
        <f t="shared" si="4"/>
        <v>25.614449047363873</v>
      </c>
      <c r="C105">
        <f t="shared" si="5"/>
        <v>4.569149682454625</v>
      </c>
      <c r="D105">
        <f t="shared" si="6"/>
        <v>30</v>
      </c>
      <c r="E105">
        <f t="shared" si="7"/>
        <v>6.031</v>
      </c>
    </row>
    <row r="106" spans="1:5" ht="13.5">
      <c r="A106">
        <v>0.91</v>
      </c>
      <c r="B106">
        <f t="shared" si="4"/>
        <v>25.899054036779027</v>
      </c>
      <c r="C106">
        <f t="shared" si="5"/>
        <v>4.575328012259675</v>
      </c>
      <c r="D106">
        <f t="shared" si="6"/>
        <v>30</v>
      </c>
      <c r="E106">
        <f t="shared" si="7"/>
        <v>5.942309999999999</v>
      </c>
    </row>
    <row r="107" spans="1:5" ht="13.5">
      <c r="A107">
        <v>0.92</v>
      </c>
      <c r="B107">
        <f t="shared" si="4"/>
        <v>26.18365902619418</v>
      </c>
      <c r="C107">
        <f t="shared" si="5"/>
        <v>4.580526342064726</v>
      </c>
      <c r="D107">
        <f t="shared" si="6"/>
        <v>30</v>
      </c>
      <c r="E107">
        <f t="shared" si="7"/>
        <v>5.852639999999999</v>
      </c>
    </row>
    <row r="108" spans="1:5" ht="13.5">
      <c r="A108">
        <v>0.93</v>
      </c>
      <c r="B108">
        <f t="shared" si="4"/>
        <v>26.468264015609336</v>
      </c>
      <c r="C108">
        <f t="shared" si="5"/>
        <v>4.584744671869778</v>
      </c>
      <c r="D108">
        <f t="shared" si="6"/>
        <v>30</v>
      </c>
      <c r="E108">
        <f t="shared" si="7"/>
        <v>5.761989999999999</v>
      </c>
    </row>
    <row r="109" spans="1:5" ht="13.5">
      <c r="A109">
        <v>0.94</v>
      </c>
      <c r="B109">
        <f t="shared" si="4"/>
        <v>26.75286900502449</v>
      </c>
      <c r="C109">
        <f t="shared" si="5"/>
        <v>4.58798300167483</v>
      </c>
      <c r="D109">
        <f t="shared" si="6"/>
        <v>30</v>
      </c>
      <c r="E109">
        <f t="shared" si="7"/>
        <v>5.6703600000000005</v>
      </c>
    </row>
    <row r="110" spans="1:5" ht="13.5">
      <c r="A110">
        <v>0.95</v>
      </c>
      <c r="B110">
        <f t="shared" si="4"/>
        <v>27.037473994439644</v>
      </c>
      <c r="C110">
        <f t="shared" si="5"/>
        <v>4.590241331479881</v>
      </c>
      <c r="D110">
        <f t="shared" si="6"/>
        <v>30</v>
      </c>
      <c r="E110">
        <f t="shared" si="7"/>
        <v>5.57775</v>
      </c>
    </row>
    <row r="111" spans="1:5" ht="13.5">
      <c r="A111">
        <v>0.96</v>
      </c>
      <c r="B111">
        <f t="shared" si="4"/>
        <v>27.322078983854798</v>
      </c>
      <c r="C111">
        <f t="shared" si="5"/>
        <v>4.591519661284932</v>
      </c>
      <c r="D111">
        <f t="shared" si="6"/>
        <v>30</v>
      </c>
      <c r="E111">
        <f t="shared" si="7"/>
        <v>5.48416</v>
      </c>
    </row>
    <row r="112" spans="1:5" ht="13.5">
      <c r="A112">
        <v>0.97</v>
      </c>
      <c r="B112">
        <f t="shared" si="4"/>
        <v>27.606683973269952</v>
      </c>
      <c r="C112">
        <f t="shared" si="5"/>
        <v>4.591817991089984</v>
      </c>
      <c r="D112">
        <f t="shared" si="6"/>
        <v>30</v>
      </c>
      <c r="E112">
        <f t="shared" si="7"/>
        <v>5.38959</v>
      </c>
    </row>
    <row r="113" spans="1:5" ht="13.5">
      <c r="A113">
        <v>0.98</v>
      </c>
      <c r="B113">
        <f t="shared" si="4"/>
        <v>27.891288962685106</v>
      </c>
      <c r="C113">
        <f t="shared" si="5"/>
        <v>4.591136320895035</v>
      </c>
      <c r="D113">
        <f t="shared" si="6"/>
        <v>30</v>
      </c>
      <c r="E113">
        <f t="shared" si="7"/>
        <v>5.29404</v>
      </c>
    </row>
    <row r="114" spans="1:5" ht="13.5">
      <c r="A114">
        <v>0.99</v>
      </c>
      <c r="B114">
        <f t="shared" si="4"/>
        <v>28.17589395210026</v>
      </c>
      <c r="C114">
        <f t="shared" si="5"/>
        <v>4.589474650700088</v>
      </c>
      <c r="D114">
        <f t="shared" si="6"/>
        <v>30</v>
      </c>
      <c r="E114">
        <f t="shared" si="7"/>
        <v>5.19751</v>
      </c>
    </row>
    <row r="115" spans="1:5" ht="13.5">
      <c r="A115">
        <v>1</v>
      </c>
      <c r="B115">
        <f t="shared" si="4"/>
        <v>28.460498941515414</v>
      </c>
      <c r="C115">
        <f t="shared" si="5"/>
        <v>4.586832980505138</v>
      </c>
      <c r="D115">
        <f t="shared" si="6"/>
        <v>30</v>
      </c>
      <c r="E115">
        <f t="shared" si="7"/>
        <v>5.1</v>
      </c>
    </row>
    <row r="116" spans="1:5" ht="13.5">
      <c r="A116">
        <v>1.01</v>
      </c>
      <c r="B116">
        <f t="shared" si="4"/>
        <v>28.74510393093057</v>
      </c>
      <c r="C116">
        <f t="shared" si="5"/>
        <v>4.583211310310188</v>
      </c>
      <c r="D116">
        <f t="shared" si="6"/>
        <v>30</v>
      </c>
      <c r="E116">
        <f t="shared" si="7"/>
        <v>5.001509999999999</v>
      </c>
    </row>
    <row r="117" spans="1:5" ht="13.5">
      <c r="A117">
        <v>1.02</v>
      </c>
      <c r="B117">
        <f t="shared" si="4"/>
        <v>29.029708920345723</v>
      </c>
      <c r="C117">
        <f t="shared" si="5"/>
        <v>4.578609640115241</v>
      </c>
      <c r="D117">
        <f t="shared" si="6"/>
        <v>30</v>
      </c>
      <c r="E117">
        <f t="shared" si="7"/>
        <v>4.9020399999999995</v>
      </c>
    </row>
    <row r="118" spans="1:5" ht="13.5">
      <c r="A118">
        <v>1.03</v>
      </c>
      <c r="B118">
        <f t="shared" si="4"/>
        <v>29.314313909760877</v>
      </c>
      <c r="C118">
        <f t="shared" si="5"/>
        <v>4.573027969920291</v>
      </c>
      <c r="D118">
        <f t="shared" si="6"/>
        <v>30</v>
      </c>
      <c r="E118">
        <f t="shared" si="7"/>
        <v>4.801589999999999</v>
      </c>
    </row>
    <row r="119" spans="1:5" ht="13.5">
      <c r="A119">
        <v>1.04</v>
      </c>
      <c r="B119">
        <f t="shared" si="4"/>
        <v>29.59891889917603</v>
      </c>
      <c r="C119">
        <f t="shared" si="5"/>
        <v>4.566466299725343</v>
      </c>
      <c r="D119">
        <f t="shared" si="6"/>
        <v>30</v>
      </c>
      <c r="E119">
        <f t="shared" si="7"/>
        <v>4.700159999999999</v>
      </c>
    </row>
    <row r="120" spans="1:5" ht="13.5">
      <c r="A120">
        <v>1.05</v>
      </c>
      <c r="B120">
        <f t="shared" si="4"/>
        <v>29.883523888591185</v>
      </c>
      <c r="C120">
        <f t="shared" si="5"/>
        <v>4.558924629530395</v>
      </c>
      <c r="D120">
        <f t="shared" si="6"/>
        <v>30</v>
      </c>
      <c r="E120">
        <f t="shared" si="7"/>
        <v>4.59775</v>
      </c>
    </row>
    <row r="121" spans="1:5" ht="13.5">
      <c r="A121">
        <v>1.06</v>
      </c>
      <c r="B121">
        <f t="shared" si="4"/>
        <v>30.16812887800634</v>
      </c>
      <c r="C121">
        <f t="shared" si="5"/>
        <v>4.550402959335445</v>
      </c>
      <c r="D121">
        <f t="shared" si="6"/>
        <v>30</v>
      </c>
      <c r="E121">
        <f t="shared" si="7"/>
        <v>4.494359999999999</v>
      </c>
    </row>
    <row r="122" spans="1:5" ht="13.5">
      <c r="A122">
        <v>1.07</v>
      </c>
      <c r="B122">
        <f t="shared" si="4"/>
        <v>30.452733867421497</v>
      </c>
      <c r="C122">
        <f t="shared" si="5"/>
        <v>4.540901289140498</v>
      </c>
      <c r="D122">
        <f t="shared" si="6"/>
        <v>30</v>
      </c>
      <c r="E122">
        <f t="shared" si="7"/>
        <v>4.389989999999999</v>
      </c>
    </row>
    <row r="123" spans="1:5" ht="13.5">
      <c r="A123">
        <v>1.08</v>
      </c>
      <c r="B123">
        <f t="shared" si="4"/>
        <v>30.73733885683665</v>
      </c>
      <c r="C123">
        <f t="shared" si="5"/>
        <v>4.530419618945548</v>
      </c>
      <c r="D123">
        <f t="shared" si="6"/>
        <v>30</v>
      </c>
      <c r="E123">
        <f t="shared" si="7"/>
        <v>4.284639999999999</v>
      </c>
    </row>
    <row r="124" spans="1:5" ht="13.5">
      <c r="A124">
        <v>1.09</v>
      </c>
      <c r="B124">
        <f t="shared" si="4"/>
        <v>31.021943846251805</v>
      </c>
      <c r="C124">
        <f t="shared" si="5"/>
        <v>4.518957948750598</v>
      </c>
      <c r="D124">
        <f t="shared" si="6"/>
        <v>30</v>
      </c>
      <c r="E124">
        <f t="shared" si="7"/>
        <v>4.178309999999998</v>
      </c>
    </row>
    <row r="125" spans="1:5" ht="13.5">
      <c r="A125">
        <v>1.1</v>
      </c>
      <c r="B125">
        <f t="shared" si="4"/>
        <v>31.30654883566696</v>
      </c>
      <c r="C125">
        <f t="shared" si="5"/>
        <v>4.506516278555652</v>
      </c>
      <c r="D125">
        <f t="shared" si="6"/>
        <v>30</v>
      </c>
      <c r="E125">
        <f t="shared" si="7"/>
        <v>4.070999999999999</v>
      </c>
    </row>
    <row r="126" spans="1:5" ht="13.5">
      <c r="A126">
        <v>1.11</v>
      </c>
      <c r="B126">
        <f t="shared" si="4"/>
        <v>31.591153825082113</v>
      </c>
      <c r="C126">
        <f t="shared" si="5"/>
        <v>4.493094608360702</v>
      </c>
      <c r="D126">
        <f t="shared" si="6"/>
        <v>30</v>
      </c>
      <c r="E126">
        <f t="shared" si="7"/>
        <v>3.9627099999999986</v>
      </c>
    </row>
    <row r="127" spans="1:5" ht="13.5">
      <c r="A127">
        <v>1.12</v>
      </c>
      <c r="B127">
        <f t="shared" si="4"/>
        <v>31.875758814497267</v>
      </c>
      <c r="C127">
        <f t="shared" si="5"/>
        <v>4.4786929381657545</v>
      </c>
      <c r="D127">
        <f t="shared" si="6"/>
        <v>30</v>
      </c>
      <c r="E127">
        <f t="shared" si="7"/>
        <v>3.853439999999998</v>
      </c>
    </row>
    <row r="128" spans="1:5" ht="13.5">
      <c r="A128">
        <v>1.13</v>
      </c>
      <c r="B128">
        <f t="shared" si="4"/>
        <v>32.16036380391242</v>
      </c>
      <c r="C128">
        <f t="shared" si="5"/>
        <v>4.463311267970806</v>
      </c>
      <c r="D128">
        <f t="shared" si="6"/>
        <v>30</v>
      </c>
      <c r="E128">
        <f t="shared" si="7"/>
        <v>3.7431900000000002</v>
      </c>
    </row>
    <row r="129" spans="1:5" ht="13.5">
      <c r="A129">
        <v>1.14</v>
      </c>
      <c r="B129">
        <f t="shared" si="4"/>
        <v>32.44496879332757</v>
      </c>
      <c r="C129">
        <f t="shared" si="5"/>
        <v>4.446949597775856</v>
      </c>
      <c r="D129">
        <f t="shared" si="6"/>
        <v>30</v>
      </c>
      <c r="E129">
        <f t="shared" si="7"/>
        <v>3.6319600000000003</v>
      </c>
    </row>
    <row r="130" spans="1:5" ht="13.5">
      <c r="A130">
        <v>1.15</v>
      </c>
      <c r="B130">
        <f t="shared" si="4"/>
        <v>32.729573782742726</v>
      </c>
      <c r="C130">
        <f t="shared" si="5"/>
        <v>4.42960792758091</v>
      </c>
      <c r="D130">
        <f t="shared" si="6"/>
        <v>30</v>
      </c>
      <c r="E130">
        <f t="shared" si="7"/>
        <v>3.519750000000001</v>
      </c>
    </row>
    <row r="131" spans="1:5" ht="13.5">
      <c r="A131">
        <v>1.16</v>
      </c>
      <c r="B131">
        <f t="shared" si="4"/>
        <v>33.01417877215788</v>
      </c>
      <c r="C131">
        <f t="shared" si="5"/>
        <v>4.41128625738596</v>
      </c>
      <c r="D131">
        <f t="shared" si="6"/>
        <v>30</v>
      </c>
      <c r="E131">
        <f t="shared" si="7"/>
        <v>3.4065600000000007</v>
      </c>
    </row>
    <row r="132" spans="1:5" ht="13.5">
      <c r="A132">
        <v>1.17</v>
      </c>
      <c r="B132">
        <f t="shared" si="4"/>
        <v>33.298783761573034</v>
      </c>
      <c r="C132">
        <f t="shared" si="5"/>
        <v>4.391984587191011</v>
      </c>
      <c r="D132">
        <f t="shared" si="6"/>
        <v>30</v>
      </c>
      <c r="E132">
        <f t="shared" si="7"/>
        <v>3.292390000000001</v>
      </c>
    </row>
    <row r="133" spans="1:5" ht="13.5">
      <c r="A133">
        <v>1.18</v>
      </c>
      <c r="B133">
        <f t="shared" si="4"/>
        <v>33.583388750988185</v>
      </c>
      <c r="C133">
        <f t="shared" si="5"/>
        <v>4.371702916996063</v>
      </c>
      <c r="D133">
        <f t="shared" si="6"/>
        <v>30</v>
      </c>
      <c r="E133">
        <f t="shared" si="7"/>
        <v>3.1772400000000003</v>
      </c>
    </row>
    <row r="134" spans="1:5" ht="13.5">
      <c r="A134">
        <v>1.19</v>
      </c>
      <c r="B134">
        <f t="shared" si="4"/>
        <v>33.86799374040334</v>
      </c>
      <c r="C134">
        <f t="shared" si="5"/>
        <v>4.350441246801114</v>
      </c>
      <c r="D134">
        <f t="shared" si="6"/>
        <v>30</v>
      </c>
      <c r="E134">
        <f t="shared" si="7"/>
        <v>3.06111</v>
      </c>
    </row>
    <row r="135" spans="1:5" ht="13.5">
      <c r="A135">
        <v>1.2</v>
      </c>
      <c r="B135">
        <f t="shared" si="4"/>
        <v>34.15259872981849</v>
      </c>
      <c r="C135">
        <f t="shared" si="5"/>
        <v>4.328199576606166</v>
      </c>
      <c r="D135">
        <f t="shared" si="6"/>
        <v>30</v>
      </c>
      <c r="E135">
        <f t="shared" si="7"/>
        <v>2.944</v>
      </c>
    </row>
    <row r="136" spans="1:5" ht="13.5">
      <c r="A136">
        <v>1.21</v>
      </c>
      <c r="B136">
        <f t="shared" si="4"/>
        <v>34.43720371923365</v>
      </c>
      <c r="C136">
        <f t="shared" si="5"/>
        <v>4.304977906411216</v>
      </c>
      <c r="D136">
        <f t="shared" si="6"/>
        <v>30</v>
      </c>
      <c r="E136">
        <f t="shared" si="7"/>
        <v>2.8259099999999995</v>
      </c>
    </row>
    <row r="137" spans="1:5" ht="13.5">
      <c r="A137">
        <v>1.22</v>
      </c>
      <c r="B137">
        <f t="shared" si="4"/>
        <v>34.72180870864881</v>
      </c>
      <c r="C137">
        <f t="shared" si="5"/>
        <v>4.280776236216267</v>
      </c>
      <c r="D137">
        <f t="shared" si="6"/>
        <v>30</v>
      </c>
      <c r="E137">
        <f t="shared" si="7"/>
        <v>2.7068399999999997</v>
      </c>
    </row>
    <row r="138" spans="1:5" ht="13.5">
      <c r="A138">
        <v>1.23</v>
      </c>
      <c r="B138">
        <f t="shared" si="4"/>
        <v>35.00641369806396</v>
      </c>
      <c r="C138">
        <f t="shared" si="5"/>
        <v>4.25559456602132</v>
      </c>
      <c r="D138">
        <f t="shared" si="6"/>
        <v>30</v>
      </c>
      <c r="E138">
        <f t="shared" si="7"/>
        <v>2.5867899999999997</v>
      </c>
    </row>
    <row r="139" spans="1:5" ht="13.5">
      <c r="A139">
        <v>1.24</v>
      </c>
      <c r="B139">
        <f t="shared" si="4"/>
        <v>35.29101868747912</v>
      </c>
      <c r="C139">
        <f t="shared" si="5"/>
        <v>4.2294328958263705</v>
      </c>
      <c r="D139">
        <f t="shared" si="6"/>
        <v>30</v>
      </c>
      <c r="E139">
        <f t="shared" si="7"/>
        <v>2.4657599999999995</v>
      </c>
    </row>
    <row r="140" spans="1:5" ht="13.5">
      <c r="A140">
        <v>1.25</v>
      </c>
      <c r="B140">
        <f t="shared" si="4"/>
        <v>35.57562367689427</v>
      </c>
      <c r="C140">
        <f t="shared" si="5"/>
        <v>4.2022912256314235</v>
      </c>
      <c r="D140">
        <f t="shared" si="6"/>
        <v>30</v>
      </c>
      <c r="E140">
        <f t="shared" si="7"/>
        <v>2.34375</v>
      </c>
    </row>
    <row r="141" spans="1:5" ht="13.5">
      <c r="A141">
        <v>1.26</v>
      </c>
      <c r="B141">
        <f t="shared" si="4"/>
        <v>35.860228666309425</v>
      </c>
      <c r="C141">
        <f t="shared" si="5"/>
        <v>4.174169555436474</v>
      </c>
      <c r="D141">
        <f t="shared" si="6"/>
        <v>30</v>
      </c>
      <c r="E141">
        <f t="shared" si="7"/>
        <v>2.2207599999999994</v>
      </c>
    </row>
    <row r="142" spans="1:5" ht="13.5">
      <c r="A142">
        <v>1.27</v>
      </c>
      <c r="B142">
        <f t="shared" si="4"/>
        <v>36.144833655724575</v>
      </c>
      <c r="C142">
        <f t="shared" si="5"/>
        <v>4.145067885241524</v>
      </c>
      <c r="D142">
        <f t="shared" si="6"/>
        <v>30</v>
      </c>
      <c r="E142">
        <f t="shared" si="7"/>
        <v>2.0967899999999986</v>
      </c>
    </row>
    <row r="143" spans="1:5" ht="13.5">
      <c r="A143">
        <v>1.28</v>
      </c>
      <c r="B143">
        <f aca="true" t="shared" si="8" ref="B143:B165">$B$10*A143</f>
        <v>36.42943864513973</v>
      </c>
      <c r="C143">
        <f aca="true" t="shared" si="9" ref="C143:C165">$B$11*A143-0.5*9.8*A143*A143</f>
        <v>4.114986215046578</v>
      </c>
      <c r="D143">
        <f t="shared" si="6"/>
        <v>30</v>
      </c>
      <c r="E143">
        <f t="shared" si="7"/>
        <v>1.9718400000000003</v>
      </c>
    </row>
    <row r="144" spans="1:5" ht="13.5">
      <c r="A144">
        <v>1.29</v>
      </c>
      <c r="B144">
        <f t="shared" si="8"/>
        <v>36.71404363455488</v>
      </c>
      <c r="C144">
        <f t="shared" si="9"/>
        <v>4.083924544851627</v>
      </c>
      <c r="D144">
        <f aca="true" t="shared" si="10" ref="D144:D165">$B$2</f>
        <v>30</v>
      </c>
      <c r="E144">
        <f aca="true" t="shared" si="11" ref="E144:E165">$B$1-0.5*9.8*A144*A144</f>
        <v>1.8459099999999982</v>
      </c>
    </row>
    <row r="145" spans="1:5" ht="13.5">
      <c r="A145">
        <v>1.3</v>
      </c>
      <c r="B145">
        <f t="shared" si="8"/>
        <v>36.99864862397004</v>
      </c>
      <c r="C145">
        <f t="shared" si="9"/>
        <v>4.051882874656677</v>
      </c>
      <c r="D145">
        <f t="shared" si="10"/>
        <v>30</v>
      </c>
      <c r="E145">
        <f t="shared" si="11"/>
        <v>1.7189999999999976</v>
      </c>
    </row>
    <row r="146" spans="1:5" ht="13.5">
      <c r="A146">
        <v>1.31</v>
      </c>
      <c r="B146">
        <f t="shared" si="8"/>
        <v>37.28325361338519</v>
      </c>
      <c r="C146">
        <f t="shared" si="9"/>
        <v>4.0188612044617305</v>
      </c>
      <c r="D146">
        <f t="shared" si="10"/>
        <v>30</v>
      </c>
      <c r="E146">
        <f t="shared" si="11"/>
        <v>1.5911099999999987</v>
      </c>
    </row>
    <row r="147" spans="1:5" ht="13.5">
      <c r="A147">
        <v>1.32</v>
      </c>
      <c r="B147">
        <f t="shared" si="8"/>
        <v>37.56785860280035</v>
      </c>
      <c r="C147">
        <f t="shared" si="9"/>
        <v>3.9848595342667803</v>
      </c>
      <c r="D147">
        <f t="shared" si="10"/>
        <v>30</v>
      </c>
      <c r="E147">
        <f t="shared" si="11"/>
        <v>1.4622399999999978</v>
      </c>
    </row>
    <row r="148" spans="1:5" ht="13.5">
      <c r="A148">
        <v>1.33</v>
      </c>
      <c r="B148">
        <f t="shared" si="8"/>
        <v>37.8524635922155</v>
      </c>
      <c r="C148">
        <f t="shared" si="9"/>
        <v>3.9498778640718335</v>
      </c>
      <c r="D148">
        <f t="shared" si="10"/>
        <v>30</v>
      </c>
      <c r="E148">
        <f t="shared" si="11"/>
        <v>1.3323899999999984</v>
      </c>
    </row>
    <row r="149" spans="1:5" ht="13.5">
      <c r="A149">
        <v>1.34</v>
      </c>
      <c r="B149">
        <f t="shared" si="8"/>
        <v>38.13706858163066</v>
      </c>
      <c r="C149">
        <f t="shared" si="9"/>
        <v>3.9139161938768847</v>
      </c>
      <c r="D149">
        <f t="shared" si="10"/>
        <v>30</v>
      </c>
      <c r="E149">
        <f t="shared" si="11"/>
        <v>1.2015599999999989</v>
      </c>
    </row>
    <row r="150" spans="1:5" ht="13.5">
      <c r="A150">
        <v>1.35</v>
      </c>
      <c r="B150">
        <f t="shared" si="8"/>
        <v>38.421673571045815</v>
      </c>
      <c r="C150">
        <f t="shared" si="9"/>
        <v>3.876974523681934</v>
      </c>
      <c r="D150">
        <f t="shared" si="10"/>
        <v>30</v>
      </c>
      <c r="E150">
        <f t="shared" si="11"/>
        <v>1.0697499999999973</v>
      </c>
    </row>
    <row r="151" spans="1:5" ht="13.5">
      <c r="A151">
        <v>1.36</v>
      </c>
      <c r="B151">
        <f t="shared" si="8"/>
        <v>38.706278560460966</v>
      </c>
      <c r="C151">
        <f t="shared" si="9"/>
        <v>3.8390528534869883</v>
      </c>
      <c r="D151">
        <f t="shared" si="10"/>
        <v>30</v>
      </c>
      <c r="E151">
        <f t="shared" si="11"/>
        <v>0.9369599999999991</v>
      </c>
    </row>
    <row r="152" spans="1:5" ht="13.5">
      <c r="A152">
        <v>1.37</v>
      </c>
      <c r="B152">
        <f t="shared" si="8"/>
        <v>38.99088354987612</v>
      </c>
      <c r="C152">
        <f t="shared" si="9"/>
        <v>3.800151183292037</v>
      </c>
      <c r="D152">
        <f t="shared" si="10"/>
        <v>30</v>
      </c>
      <c r="E152">
        <f t="shared" si="11"/>
        <v>0.8031899999999972</v>
      </c>
    </row>
    <row r="153" spans="1:5" ht="13.5">
      <c r="A153">
        <v>1.38</v>
      </c>
      <c r="B153">
        <f t="shared" si="8"/>
        <v>39.27548853929127</v>
      </c>
      <c r="C153">
        <f t="shared" si="9"/>
        <v>3.760269513097091</v>
      </c>
      <c r="D153">
        <f t="shared" si="10"/>
        <v>30</v>
      </c>
      <c r="E153">
        <f t="shared" si="11"/>
        <v>0.6684400000000021</v>
      </c>
    </row>
    <row r="154" spans="1:5" ht="13.5">
      <c r="A154">
        <v>1.39</v>
      </c>
      <c r="B154">
        <f t="shared" si="8"/>
        <v>39.560093528706425</v>
      </c>
      <c r="C154">
        <f t="shared" si="9"/>
        <v>3.719407842902143</v>
      </c>
      <c r="D154">
        <f t="shared" si="10"/>
        <v>30</v>
      </c>
      <c r="E154">
        <f t="shared" si="11"/>
        <v>0.5327100000000016</v>
      </c>
    </row>
    <row r="155" spans="1:5" ht="13.5">
      <c r="A155">
        <v>1.4</v>
      </c>
      <c r="B155">
        <f t="shared" si="8"/>
        <v>39.844698518121575</v>
      </c>
      <c r="C155">
        <f t="shared" si="9"/>
        <v>3.677566172707193</v>
      </c>
      <c r="D155">
        <f t="shared" si="10"/>
        <v>30</v>
      </c>
      <c r="E155">
        <f t="shared" si="11"/>
        <v>0.3960000000000008</v>
      </c>
    </row>
    <row r="156" spans="1:5" ht="13.5">
      <c r="A156">
        <v>1.41</v>
      </c>
      <c r="B156">
        <f t="shared" si="8"/>
        <v>40.12930350753673</v>
      </c>
      <c r="C156">
        <f t="shared" si="9"/>
        <v>3.6347445025122465</v>
      </c>
      <c r="D156">
        <f t="shared" si="10"/>
        <v>30</v>
      </c>
      <c r="E156">
        <f t="shared" si="11"/>
        <v>0.2583100000000016</v>
      </c>
    </row>
    <row r="157" spans="1:5" ht="13.5">
      <c r="A157">
        <v>1.42</v>
      </c>
      <c r="B157">
        <f t="shared" si="8"/>
        <v>40.41390849695188</v>
      </c>
      <c r="C157">
        <f t="shared" si="9"/>
        <v>3.590942832317296</v>
      </c>
      <c r="D157">
        <f t="shared" si="10"/>
        <v>30</v>
      </c>
      <c r="E157">
        <f t="shared" si="11"/>
        <v>0.11964000000000041</v>
      </c>
    </row>
    <row r="158" spans="1:5" ht="13.5">
      <c r="A158">
        <v>1.43</v>
      </c>
      <c r="B158">
        <f t="shared" si="8"/>
        <v>40.69851348636704</v>
      </c>
      <c r="C158">
        <f t="shared" si="9"/>
        <v>3.5461611621223454</v>
      </c>
      <c r="D158">
        <f t="shared" si="10"/>
        <v>30</v>
      </c>
      <c r="E158">
        <f t="shared" si="11"/>
        <v>-0.02001000000000097</v>
      </c>
    </row>
    <row r="159" spans="1:5" ht="13.5">
      <c r="A159">
        <v>1.44</v>
      </c>
      <c r="B159">
        <f t="shared" si="8"/>
        <v>40.9831184757822</v>
      </c>
      <c r="C159">
        <f t="shared" si="9"/>
        <v>3.5003994919274</v>
      </c>
      <c r="D159">
        <f t="shared" si="10"/>
        <v>30</v>
      </c>
      <c r="E159">
        <f t="shared" si="11"/>
        <v>-0.160639999999999</v>
      </c>
    </row>
    <row r="160" spans="1:5" ht="13.5">
      <c r="A160">
        <v>1.45</v>
      </c>
      <c r="B160">
        <f t="shared" si="8"/>
        <v>41.26772346519735</v>
      </c>
      <c r="C160">
        <f t="shared" si="9"/>
        <v>3.453657821732449</v>
      </c>
      <c r="D160">
        <f t="shared" si="10"/>
        <v>30</v>
      </c>
      <c r="E160">
        <f t="shared" si="11"/>
        <v>-0.3022500000000008</v>
      </c>
    </row>
    <row r="161" spans="1:5" ht="13.5">
      <c r="A161">
        <v>1.46</v>
      </c>
      <c r="B161">
        <f t="shared" si="8"/>
        <v>41.55232845461251</v>
      </c>
      <c r="C161">
        <f t="shared" si="9"/>
        <v>3.4059361515375013</v>
      </c>
      <c r="D161">
        <f t="shared" si="10"/>
        <v>30</v>
      </c>
      <c r="E161">
        <f t="shared" si="11"/>
        <v>-0.44483999999999924</v>
      </c>
    </row>
    <row r="162" spans="1:5" ht="13.5">
      <c r="A162">
        <v>1.47</v>
      </c>
      <c r="B162">
        <f t="shared" si="8"/>
        <v>41.83693344402766</v>
      </c>
      <c r="C162">
        <f t="shared" si="9"/>
        <v>3.3572344813425534</v>
      </c>
      <c r="D162">
        <f t="shared" si="10"/>
        <v>30</v>
      </c>
      <c r="E162">
        <f t="shared" si="11"/>
        <v>-0.5884099999999997</v>
      </c>
    </row>
    <row r="163" spans="1:5" ht="13.5">
      <c r="A163">
        <v>1.48</v>
      </c>
      <c r="B163">
        <f t="shared" si="8"/>
        <v>42.121538433442815</v>
      </c>
      <c r="C163">
        <f t="shared" si="9"/>
        <v>3.3075528111476036</v>
      </c>
      <c r="D163">
        <f t="shared" si="10"/>
        <v>30</v>
      </c>
      <c r="E163">
        <f t="shared" si="11"/>
        <v>-0.7329600000000003</v>
      </c>
    </row>
    <row r="164" spans="1:5" ht="13.5">
      <c r="A164">
        <v>1.49</v>
      </c>
      <c r="B164">
        <f t="shared" si="8"/>
        <v>42.406143422857966</v>
      </c>
      <c r="C164">
        <f t="shared" si="9"/>
        <v>3.256891140952657</v>
      </c>
      <c r="D164">
        <f t="shared" si="10"/>
        <v>30</v>
      </c>
      <c r="E164">
        <f t="shared" si="11"/>
        <v>-0.8784899999999993</v>
      </c>
    </row>
    <row r="165" spans="1:5" ht="13.5">
      <c r="A165">
        <v>1.5</v>
      </c>
      <c r="B165">
        <f t="shared" si="8"/>
        <v>42.69074841227312</v>
      </c>
      <c r="C165">
        <f t="shared" si="9"/>
        <v>3.205249470757707</v>
      </c>
      <c r="D165">
        <f t="shared" si="10"/>
        <v>30</v>
      </c>
      <c r="E165">
        <f t="shared" si="11"/>
        <v>-1.0250000000000004</v>
      </c>
    </row>
  </sheetData>
  <sheetProtection/>
  <mergeCells count="2">
    <mergeCell ref="B13:C13"/>
    <mergeCell ref="D13:E13"/>
  </mergeCells>
  <printOptions/>
  <pageMargins left="0.7" right="0.7" top="0.75" bottom="0.75" header="0.3" footer="0.3"/>
  <pageSetup orientation="portrait" paperSize="9"/>
  <drawing r:id="rId3"/>
  <legacyDrawing r:id="rId2"/>
</worksheet>
</file>

<file path=xl/worksheets/sheet14.xml><?xml version="1.0" encoding="utf-8"?>
<worksheet xmlns="http://schemas.openxmlformats.org/spreadsheetml/2006/main" xmlns:r="http://schemas.openxmlformats.org/officeDocument/2006/relationships">
  <dimension ref="A1:H223"/>
  <sheetViews>
    <sheetView zoomScalePageLayoutView="0" workbookViewId="0" topLeftCell="A1">
      <selection activeCell="A1" sqref="A1"/>
    </sheetView>
  </sheetViews>
  <sheetFormatPr defaultColWidth="9.140625" defaultRowHeight="15"/>
  <cols>
    <col min="1" max="1" width="26.57421875" style="0" bestFit="1" customWidth="1"/>
  </cols>
  <sheetData>
    <row r="1" spans="1:8" ht="15">
      <c r="A1" t="s">
        <v>28</v>
      </c>
      <c r="B1" s="3">
        <v>30</v>
      </c>
      <c r="C1" t="s">
        <v>51</v>
      </c>
      <c r="H1" s="3"/>
    </row>
    <row r="2" spans="1:3" ht="15">
      <c r="A2" t="s">
        <v>119</v>
      </c>
      <c r="B2" s="1">
        <v>60</v>
      </c>
      <c r="C2" t="s">
        <v>46</v>
      </c>
    </row>
    <row r="3" spans="1:3" ht="15">
      <c r="A3" t="s">
        <v>120</v>
      </c>
      <c r="B3" s="1">
        <v>40</v>
      </c>
      <c r="C3" t="s">
        <v>46</v>
      </c>
    </row>
    <row r="4" spans="1:3" ht="15">
      <c r="A4" t="s">
        <v>117</v>
      </c>
      <c r="B4" s="1">
        <v>20</v>
      </c>
      <c r="C4" t="s">
        <v>47</v>
      </c>
    </row>
    <row r="5" spans="1:2" ht="15">
      <c r="A5" t="s">
        <v>20</v>
      </c>
      <c r="B5">
        <v>9.8</v>
      </c>
    </row>
    <row r="8" spans="1:4" ht="15">
      <c r="A8" t="s">
        <v>30</v>
      </c>
      <c r="B8">
        <f>B3*(3.141592/180)</f>
        <v>0.6981315555555556</v>
      </c>
      <c r="C8" t="s">
        <v>48</v>
      </c>
      <c r="D8" t="s">
        <v>114</v>
      </c>
    </row>
    <row r="9" spans="1:3" ht="15">
      <c r="A9" t="s">
        <v>57</v>
      </c>
      <c r="B9">
        <f>B4*COS(B8)</f>
        <v>15.320890729576824</v>
      </c>
      <c r="C9" t="s">
        <v>47</v>
      </c>
    </row>
    <row r="10" spans="1:3" ht="15">
      <c r="A10" t="s">
        <v>58</v>
      </c>
      <c r="B10">
        <f>B4*SIN(B8)</f>
        <v>12.85574996849141</v>
      </c>
      <c r="C10" t="s">
        <v>47</v>
      </c>
    </row>
    <row r="11" spans="1:4" ht="15">
      <c r="A11" t="s">
        <v>115</v>
      </c>
      <c r="B11">
        <f>B10/B5</f>
        <v>1.3118112212746336</v>
      </c>
      <c r="C11" t="s">
        <v>89</v>
      </c>
      <c r="D11" t="s">
        <v>116</v>
      </c>
    </row>
    <row r="13" spans="1:4" ht="15">
      <c r="A13" t="s">
        <v>29</v>
      </c>
      <c r="B13">
        <f>B2*(3.141592/180)</f>
        <v>1.0471973333333335</v>
      </c>
      <c r="C13" t="s">
        <v>48</v>
      </c>
      <c r="D13" t="s">
        <v>54</v>
      </c>
    </row>
    <row r="14" spans="1:3" ht="15">
      <c r="A14" t="s">
        <v>118</v>
      </c>
      <c r="B14" s="6">
        <f>B5*B11/SIN(B13)</f>
        <v>14.844543277083764</v>
      </c>
      <c r="C14" t="s">
        <v>86</v>
      </c>
    </row>
    <row r="17" ht="15">
      <c r="A17" t="s">
        <v>121</v>
      </c>
    </row>
    <row r="18" spans="1:3" ht="15">
      <c r="A18" t="s">
        <v>55</v>
      </c>
      <c r="B18">
        <f>B14*COS(B13)</f>
        <v>7.422274439337711</v>
      </c>
      <c r="C18" t="s">
        <v>47</v>
      </c>
    </row>
    <row r="19" spans="1:3" ht="15">
      <c r="A19" t="s">
        <v>56</v>
      </c>
      <c r="B19">
        <f>B14*SIN(B13)</f>
        <v>12.85574996849141</v>
      </c>
      <c r="C19" t="s">
        <v>47</v>
      </c>
    </row>
    <row r="21" spans="2:5" ht="15">
      <c r="B21" s="9" t="s">
        <v>32</v>
      </c>
      <c r="C21" s="9"/>
      <c r="D21" s="9" t="s">
        <v>33</v>
      </c>
      <c r="E21" s="9"/>
    </row>
    <row r="22" spans="1:5" ht="15">
      <c r="A22" s="4" t="s">
        <v>31</v>
      </c>
      <c r="B22" s="5" t="s">
        <v>34</v>
      </c>
      <c r="C22" s="5" t="s">
        <v>35</v>
      </c>
      <c r="D22" s="5" t="s">
        <v>36</v>
      </c>
      <c r="E22" s="5" t="s">
        <v>37</v>
      </c>
    </row>
    <row r="23" spans="1:5" ht="15">
      <c r="A23">
        <v>0</v>
      </c>
      <c r="B23">
        <f aca="true" t="shared" si="0" ref="B23:B86">$B$18*A23</f>
        <v>0</v>
      </c>
      <c r="C23">
        <f aca="true" t="shared" si="1" ref="C23:C86">$B$19*A23-0.5*$B$5*A23*A23</f>
        <v>0</v>
      </c>
      <c r="D23">
        <f aca="true" t="shared" si="2" ref="D23:D86">$B$1-$B$9*A23</f>
        <v>30</v>
      </c>
      <c r="E23">
        <f aca="true" t="shared" si="3" ref="E23:E86">$B$10*A23-0.5*$B$5*A23*A23</f>
        <v>0</v>
      </c>
    </row>
    <row r="24" spans="1:5" ht="15">
      <c r="A24">
        <v>0.01</v>
      </c>
      <c r="B24">
        <f t="shared" si="0"/>
        <v>0.07422274439337712</v>
      </c>
      <c r="C24">
        <f t="shared" si="1"/>
        <v>0.1280674996849141</v>
      </c>
      <c r="D24">
        <f t="shared" si="2"/>
        <v>29.846791092704233</v>
      </c>
      <c r="E24">
        <f t="shared" si="3"/>
        <v>0.1280674996849141</v>
      </c>
    </row>
    <row r="25" spans="1:5" ht="15">
      <c r="A25">
        <v>0.02</v>
      </c>
      <c r="B25">
        <f t="shared" si="0"/>
        <v>0.14844548878675423</v>
      </c>
      <c r="C25">
        <f t="shared" si="1"/>
        <v>0.25515499936982816</v>
      </c>
      <c r="D25">
        <f t="shared" si="2"/>
        <v>29.693582185408463</v>
      </c>
      <c r="E25">
        <f t="shared" si="3"/>
        <v>0.25515499936982816</v>
      </c>
    </row>
    <row r="26" spans="1:5" ht="13.5">
      <c r="A26">
        <v>0.03</v>
      </c>
      <c r="B26">
        <f t="shared" si="0"/>
        <v>0.22266823318013132</v>
      </c>
      <c r="C26">
        <f t="shared" si="1"/>
        <v>0.38126249905474224</v>
      </c>
      <c r="D26">
        <f t="shared" si="2"/>
        <v>29.540373278112696</v>
      </c>
      <c r="E26">
        <f t="shared" si="3"/>
        <v>0.38126249905474224</v>
      </c>
    </row>
    <row r="27" spans="1:5" ht="13.5">
      <c r="A27">
        <v>0.04</v>
      </c>
      <c r="B27">
        <f t="shared" si="0"/>
        <v>0.29689097757350846</v>
      </c>
      <c r="C27">
        <f t="shared" si="1"/>
        <v>0.5063899987396564</v>
      </c>
      <c r="D27">
        <f t="shared" si="2"/>
        <v>29.387164370816926</v>
      </c>
      <c r="E27">
        <f t="shared" si="3"/>
        <v>0.5063899987396564</v>
      </c>
    </row>
    <row r="28" spans="1:5" ht="13.5">
      <c r="A28">
        <v>0.05</v>
      </c>
      <c r="B28">
        <f t="shared" si="0"/>
        <v>0.3711137219668856</v>
      </c>
      <c r="C28">
        <f t="shared" si="1"/>
        <v>0.6305374984245705</v>
      </c>
      <c r="D28">
        <f t="shared" si="2"/>
        <v>29.23395546352116</v>
      </c>
      <c r="E28">
        <f t="shared" si="3"/>
        <v>0.6305374984245705</v>
      </c>
    </row>
    <row r="29" spans="1:5" ht="13.5">
      <c r="A29">
        <v>0.06</v>
      </c>
      <c r="B29">
        <f t="shared" si="0"/>
        <v>0.44533646636026264</v>
      </c>
      <c r="C29">
        <f t="shared" si="1"/>
        <v>0.7537049981094845</v>
      </c>
      <c r="D29">
        <f t="shared" si="2"/>
        <v>29.080746556225392</v>
      </c>
      <c r="E29">
        <f t="shared" si="3"/>
        <v>0.7537049981094845</v>
      </c>
    </row>
    <row r="30" spans="1:5" ht="13.5">
      <c r="A30">
        <v>0.07</v>
      </c>
      <c r="B30">
        <f t="shared" si="0"/>
        <v>0.5195592107536399</v>
      </c>
      <c r="C30">
        <f t="shared" si="1"/>
        <v>0.8758924977943987</v>
      </c>
      <c r="D30">
        <f t="shared" si="2"/>
        <v>28.927537648929622</v>
      </c>
      <c r="E30">
        <f t="shared" si="3"/>
        <v>0.8758924977943987</v>
      </c>
    </row>
    <row r="31" spans="1:5" ht="13.5">
      <c r="A31">
        <v>0.08</v>
      </c>
      <c r="B31">
        <f t="shared" si="0"/>
        <v>0.5937819551470169</v>
      </c>
      <c r="C31">
        <f t="shared" si="1"/>
        <v>0.9970999974793127</v>
      </c>
      <c r="D31">
        <f t="shared" si="2"/>
        <v>28.774328741633855</v>
      </c>
      <c r="E31">
        <f t="shared" si="3"/>
        <v>0.9970999974793127</v>
      </c>
    </row>
    <row r="32" spans="1:5" ht="13.5">
      <c r="A32">
        <v>0.09</v>
      </c>
      <c r="B32">
        <f t="shared" si="0"/>
        <v>0.668004699540394</v>
      </c>
      <c r="C32">
        <f t="shared" si="1"/>
        <v>1.1173274971642269</v>
      </c>
      <c r="D32">
        <f t="shared" si="2"/>
        <v>28.621119834338085</v>
      </c>
      <c r="E32">
        <f t="shared" si="3"/>
        <v>1.1173274971642269</v>
      </c>
    </row>
    <row r="33" spans="1:5" ht="13.5">
      <c r="A33">
        <v>0.1</v>
      </c>
      <c r="B33">
        <f t="shared" si="0"/>
        <v>0.7422274439337712</v>
      </c>
      <c r="C33">
        <f t="shared" si="1"/>
        <v>1.236574996849141</v>
      </c>
      <c r="D33">
        <f t="shared" si="2"/>
        <v>28.46791092704232</v>
      </c>
      <c r="E33">
        <f t="shared" si="3"/>
        <v>1.236574996849141</v>
      </c>
    </row>
    <row r="34" spans="1:5" ht="13.5">
      <c r="A34">
        <v>0.11</v>
      </c>
      <c r="B34">
        <f t="shared" si="0"/>
        <v>0.8164501883271482</v>
      </c>
      <c r="C34">
        <f t="shared" si="1"/>
        <v>1.3548424965340549</v>
      </c>
      <c r="D34">
        <f t="shared" si="2"/>
        <v>28.314702019746548</v>
      </c>
      <c r="E34">
        <f t="shared" si="3"/>
        <v>1.3548424965340549</v>
      </c>
    </row>
    <row r="35" spans="1:5" ht="13.5">
      <c r="A35">
        <v>0.12</v>
      </c>
      <c r="B35">
        <f t="shared" si="0"/>
        <v>0.8906729327205253</v>
      </c>
      <c r="C35">
        <f t="shared" si="1"/>
        <v>1.4721299962189691</v>
      </c>
      <c r="D35">
        <f t="shared" si="2"/>
        <v>28.16149311245078</v>
      </c>
      <c r="E35">
        <f t="shared" si="3"/>
        <v>1.4721299962189691</v>
      </c>
    </row>
    <row r="36" spans="1:5" ht="13.5">
      <c r="A36">
        <v>0.13</v>
      </c>
      <c r="B36">
        <f t="shared" si="0"/>
        <v>0.9648956771139025</v>
      </c>
      <c r="C36">
        <f t="shared" si="1"/>
        <v>1.5884374959038832</v>
      </c>
      <c r="D36">
        <f t="shared" si="2"/>
        <v>28.008284205155014</v>
      </c>
      <c r="E36">
        <f t="shared" si="3"/>
        <v>1.5884374959038832</v>
      </c>
    </row>
    <row r="37" spans="1:5" ht="13.5">
      <c r="A37">
        <v>0.14</v>
      </c>
      <c r="B37">
        <f t="shared" si="0"/>
        <v>1.0391184215072797</v>
      </c>
      <c r="C37">
        <f t="shared" si="1"/>
        <v>1.7037649955887972</v>
      </c>
      <c r="D37">
        <f t="shared" si="2"/>
        <v>27.855075297859244</v>
      </c>
      <c r="E37">
        <f t="shared" si="3"/>
        <v>1.7037649955887972</v>
      </c>
    </row>
    <row r="38" spans="1:5" ht="13.5">
      <c r="A38">
        <v>0.15</v>
      </c>
      <c r="B38">
        <f t="shared" si="0"/>
        <v>1.1133411659006567</v>
      </c>
      <c r="C38">
        <f t="shared" si="1"/>
        <v>1.8181124952737113</v>
      </c>
      <c r="D38">
        <f t="shared" si="2"/>
        <v>27.701866390563477</v>
      </c>
      <c r="E38">
        <f t="shared" si="3"/>
        <v>1.8181124952737113</v>
      </c>
    </row>
    <row r="39" spans="1:5" ht="13.5">
      <c r="A39">
        <v>0.16</v>
      </c>
      <c r="B39">
        <f t="shared" si="0"/>
        <v>1.1875639102940339</v>
      </c>
      <c r="C39">
        <f t="shared" si="1"/>
        <v>1.9314799949586254</v>
      </c>
      <c r="D39">
        <f t="shared" si="2"/>
        <v>27.548657483267707</v>
      </c>
      <c r="E39">
        <f t="shared" si="3"/>
        <v>1.9314799949586254</v>
      </c>
    </row>
    <row r="40" spans="1:5" ht="13.5">
      <c r="A40">
        <v>0.17</v>
      </c>
      <c r="B40">
        <f t="shared" si="0"/>
        <v>1.261786654687411</v>
      </c>
      <c r="C40">
        <f t="shared" si="1"/>
        <v>2.0438674946435396</v>
      </c>
      <c r="D40">
        <f t="shared" si="2"/>
        <v>27.39544857597194</v>
      </c>
      <c r="E40">
        <f t="shared" si="3"/>
        <v>2.0438674946435396</v>
      </c>
    </row>
    <row r="41" spans="1:5" ht="13.5">
      <c r="A41">
        <v>0.18</v>
      </c>
      <c r="B41">
        <f t="shared" si="0"/>
        <v>1.336009399080788</v>
      </c>
      <c r="C41">
        <f t="shared" si="1"/>
        <v>2.1552749943284537</v>
      </c>
      <c r="D41">
        <f t="shared" si="2"/>
        <v>27.24223966867617</v>
      </c>
      <c r="E41">
        <f t="shared" si="3"/>
        <v>2.1552749943284537</v>
      </c>
    </row>
    <row r="42" spans="1:5" ht="13.5">
      <c r="A42">
        <v>0.19</v>
      </c>
      <c r="B42">
        <f t="shared" si="0"/>
        <v>1.4102321434741651</v>
      </c>
      <c r="C42">
        <f t="shared" si="1"/>
        <v>2.2657024940133677</v>
      </c>
      <c r="D42">
        <f t="shared" si="2"/>
        <v>27.089030761380403</v>
      </c>
      <c r="E42">
        <f t="shared" si="3"/>
        <v>2.2657024940133677</v>
      </c>
    </row>
    <row r="43" spans="1:5" ht="13.5">
      <c r="A43">
        <v>0.2</v>
      </c>
      <c r="B43">
        <f t="shared" si="0"/>
        <v>1.4844548878675423</v>
      </c>
      <c r="C43">
        <f t="shared" si="1"/>
        <v>2.375149993698282</v>
      </c>
      <c r="D43">
        <f t="shared" si="2"/>
        <v>26.935821854084637</v>
      </c>
      <c r="E43">
        <f t="shared" si="3"/>
        <v>2.375149993698282</v>
      </c>
    </row>
    <row r="44" spans="1:5" ht="13.5">
      <c r="A44">
        <v>0.21</v>
      </c>
      <c r="B44">
        <f t="shared" si="0"/>
        <v>1.5586776322609193</v>
      </c>
      <c r="C44">
        <f t="shared" si="1"/>
        <v>2.483617493383196</v>
      </c>
      <c r="D44">
        <f t="shared" si="2"/>
        <v>26.782612946788866</v>
      </c>
      <c r="E44">
        <f t="shared" si="3"/>
        <v>2.483617493383196</v>
      </c>
    </row>
    <row r="45" spans="1:5" ht="13.5">
      <c r="A45">
        <v>0.22</v>
      </c>
      <c r="B45">
        <f t="shared" si="0"/>
        <v>1.6329003766542964</v>
      </c>
      <c r="C45">
        <f t="shared" si="1"/>
        <v>2.59110499306811</v>
      </c>
      <c r="D45">
        <f t="shared" si="2"/>
        <v>26.6294040394931</v>
      </c>
      <c r="E45">
        <f t="shared" si="3"/>
        <v>2.59110499306811</v>
      </c>
    </row>
    <row r="46" spans="1:5" ht="13.5">
      <c r="A46">
        <v>0.23</v>
      </c>
      <c r="B46">
        <f t="shared" si="0"/>
        <v>1.7071231210476736</v>
      </c>
      <c r="C46">
        <f t="shared" si="1"/>
        <v>2.6976124927530245</v>
      </c>
      <c r="D46">
        <f t="shared" si="2"/>
        <v>26.47619513219733</v>
      </c>
      <c r="E46">
        <f t="shared" si="3"/>
        <v>2.6976124927530245</v>
      </c>
    </row>
    <row r="47" spans="1:5" ht="13.5">
      <c r="A47">
        <v>0.24</v>
      </c>
      <c r="B47">
        <f t="shared" si="0"/>
        <v>1.7813458654410506</v>
      </c>
      <c r="C47">
        <f t="shared" si="1"/>
        <v>2.8031399924379383</v>
      </c>
      <c r="D47">
        <f t="shared" si="2"/>
        <v>26.322986224901562</v>
      </c>
      <c r="E47">
        <f t="shared" si="3"/>
        <v>2.8031399924379383</v>
      </c>
    </row>
    <row r="48" spans="1:5" ht="13.5">
      <c r="A48">
        <v>0.25</v>
      </c>
      <c r="B48">
        <f t="shared" si="0"/>
        <v>1.8555686098344277</v>
      </c>
      <c r="C48">
        <f t="shared" si="1"/>
        <v>2.9076874921228524</v>
      </c>
      <c r="D48">
        <f t="shared" si="2"/>
        <v>26.169777317605792</v>
      </c>
      <c r="E48">
        <f t="shared" si="3"/>
        <v>2.9076874921228524</v>
      </c>
    </row>
    <row r="49" spans="1:5" ht="13.5">
      <c r="A49">
        <v>0.26</v>
      </c>
      <c r="B49">
        <f t="shared" si="0"/>
        <v>1.929791354227805</v>
      </c>
      <c r="C49">
        <f t="shared" si="1"/>
        <v>3.0112549918077662</v>
      </c>
      <c r="D49">
        <f t="shared" si="2"/>
        <v>26.016568410310025</v>
      </c>
      <c r="E49">
        <f t="shared" si="3"/>
        <v>3.0112549918077662</v>
      </c>
    </row>
    <row r="50" spans="1:5" ht="13.5">
      <c r="A50">
        <v>0.27</v>
      </c>
      <c r="B50">
        <f t="shared" si="0"/>
        <v>2.004014098621182</v>
      </c>
      <c r="C50">
        <f t="shared" si="1"/>
        <v>3.1138424914926803</v>
      </c>
      <c r="D50">
        <f t="shared" si="2"/>
        <v>25.86335950301426</v>
      </c>
      <c r="E50">
        <f t="shared" si="3"/>
        <v>3.1138424914926803</v>
      </c>
    </row>
    <row r="51" spans="1:5" ht="13.5">
      <c r="A51">
        <v>0.28</v>
      </c>
      <c r="B51">
        <f t="shared" si="0"/>
        <v>2.0782368430145595</v>
      </c>
      <c r="C51">
        <f t="shared" si="1"/>
        <v>3.2154499911775947</v>
      </c>
      <c r="D51">
        <f t="shared" si="2"/>
        <v>25.71015059571849</v>
      </c>
      <c r="E51">
        <f t="shared" si="3"/>
        <v>3.2154499911775947</v>
      </c>
    </row>
    <row r="52" spans="1:5" ht="13.5">
      <c r="A52">
        <v>0.29</v>
      </c>
      <c r="B52">
        <f t="shared" si="0"/>
        <v>2.152459587407936</v>
      </c>
      <c r="C52">
        <f t="shared" si="1"/>
        <v>3.3160774908625084</v>
      </c>
      <c r="D52">
        <f t="shared" si="2"/>
        <v>25.55694168842272</v>
      </c>
      <c r="E52">
        <f t="shared" si="3"/>
        <v>3.3160774908625084</v>
      </c>
    </row>
    <row r="53" spans="1:5" ht="13.5">
      <c r="A53">
        <v>0.3</v>
      </c>
      <c r="B53">
        <f t="shared" si="0"/>
        <v>2.2266823318013134</v>
      </c>
      <c r="C53">
        <f t="shared" si="1"/>
        <v>3.4157249905474227</v>
      </c>
      <c r="D53">
        <f t="shared" si="2"/>
        <v>25.403732781126955</v>
      </c>
      <c r="E53">
        <f t="shared" si="3"/>
        <v>3.4157249905474227</v>
      </c>
    </row>
    <row r="54" spans="1:5" ht="13.5">
      <c r="A54">
        <v>0.31</v>
      </c>
      <c r="B54">
        <f t="shared" si="0"/>
        <v>2.3009050761946903</v>
      </c>
      <c r="C54">
        <f t="shared" si="1"/>
        <v>3.5143924902323365</v>
      </c>
      <c r="D54">
        <f t="shared" si="2"/>
        <v>25.250523873831185</v>
      </c>
      <c r="E54">
        <f t="shared" si="3"/>
        <v>3.5143924902323365</v>
      </c>
    </row>
    <row r="55" spans="1:5" ht="13.5">
      <c r="A55">
        <v>0.32</v>
      </c>
      <c r="B55">
        <f t="shared" si="0"/>
        <v>2.3751278205880677</v>
      </c>
      <c r="C55">
        <f t="shared" si="1"/>
        <v>3.612079989917251</v>
      </c>
      <c r="D55">
        <f t="shared" si="2"/>
        <v>25.097314966535414</v>
      </c>
      <c r="E55">
        <f t="shared" si="3"/>
        <v>3.612079989917251</v>
      </c>
    </row>
    <row r="56" spans="1:5" ht="13.5">
      <c r="A56">
        <v>0.33</v>
      </c>
      <c r="B56">
        <f t="shared" si="0"/>
        <v>2.4493505649814447</v>
      </c>
      <c r="C56">
        <f t="shared" si="1"/>
        <v>3.708787489602165</v>
      </c>
      <c r="D56">
        <f t="shared" si="2"/>
        <v>24.944106059239648</v>
      </c>
      <c r="E56">
        <f t="shared" si="3"/>
        <v>3.708787489602165</v>
      </c>
    </row>
    <row r="57" spans="1:5" ht="13.5">
      <c r="A57">
        <v>0.34</v>
      </c>
      <c r="B57">
        <f t="shared" si="0"/>
        <v>2.523573309374822</v>
      </c>
      <c r="C57">
        <f t="shared" si="1"/>
        <v>3.804514989287079</v>
      </c>
      <c r="D57">
        <f t="shared" si="2"/>
        <v>24.79089715194388</v>
      </c>
      <c r="E57">
        <f t="shared" si="3"/>
        <v>3.804514989287079</v>
      </c>
    </row>
    <row r="58" spans="1:5" ht="13.5">
      <c r="A58">
        <v>0.35</v>
      </c>
      <c r="B58">
        <f t="shared" si="0"/>
        <v>2.5977960537681986</v>
      </c>
      <c r="C58">
        <f t="shared" si="1"/>
        <v>3.899262488971993</v>
      </c>
      <c r="D58">
        <f t="shared" si="2"/>
        <v>24.63768824464811</v>
      </c>
      <c r="E58">
        <f t="shared" si="3"/>
        <v>3.899262488971993</v>
      </c>
    </row>
    <row r="59" spans="1:5" ht="13.5">
      <c r="A59">
        <v>0.36</v>
      </c>
      <c r="B59">
        <f t="shared" si="0"/>
        <v>2.672018798161576</v>
      </c>
      <c r="C59">
        <f t="shared" si="1"/>
        <v>3.9930299886569074</v>
      </c>
      <c r="D59">
        <f t="shared" si="2"/>
        <v>24.484479337352344</v>
      </c>
      <c r="E59">
        <f t="shared" si="3"/>
        <v>3.9930299886569074</v>
      </c>
    </row>
    <row r="60" spans="1:5" ht="13.5">
      <c r="A60">
        <v>0.37</v>
      </c>
      <c r="B60">
        <f t="shared" si="0"/>
        <v>2.746241542554953</v>
      </c>
      <c r="C60">
        <f t="shared" si="1"/>
        <v>4.085817488341821</v>
      </c>
      <c r="D60">
        <f t="shared" si="2"/>
        <v>24.331270430056577</v>
      </c>
      <c r="E60">
        <f t="shared" si="3"/>
        <v>4.085817488341821</v>
      </c>
    </row>
    <row r="61" spans="1:5" ht="13.5">
      <c r="A61">
        <v>0.38</v>
      </c>
      <c r="B61">
        <f t="shared" si="0"/>
        <v>2.8204642869483303</v>
      </c>
      <c r="C61">
        <f t="shared" si="1"/>
        <v>4.177624988026736</v>
      </c>
      <c r="D61">
        <f t="shared" si="2"/>
        <v>24.178061522760807</v>
      </c>
      <c r="E61">
        <f t="shared" si="3"/>
        <v>4.177624988026736</v>
      </c>
    </row>
    <row r="62" spans="1:5" ht="13.5">
      <c r="A62">
        <v>0.39</v>
      </c>
      <c r="B62">
        <f t="shared" si="0"/>
        <v>2.8946870313417072</v>
      </c>
      <c r="C62">
        <f t="shared" si="1"/>
        <v>4.26845248771165</v>
      </c>
      <c r="D62">
        <f t="shared" si="2"/>
        <v>24.024852615465036</v>
      </c>
      <c r="E62">
        <f t="shared" si="3"/>
        <v>4.26845248771165</v>
      </c>
    </row>
    <row r="63" spans="1:5" ht="13.5">
      <c r="A63">
        <v>0.4</v>
      </c>
      <c r="B63">
        <f t="shared" si="0"/>
        <v>2.9689097757350846</v>
      </c>
      <c r="C63">
        <f t="shared" si="1"/>
        <v>4.358299987396564</v>
      </c>
      <c r="D63">
        <f t="shared" si="2"/>
        <v>23.87164370816927</v>
      </c>
      <c r="E63">
        <f t="shared" si="3"/>
        <v>4.358299987396564</v>
      </c>
    </row>
    <row r="64" spans="1:5" ht="13.5">
      <c r="A64">
        <v>0.41</v>
      </c>
      <c r="B64">
        <f t="shared" si="0"/>
        <v>3.043132520128461</v>
      </c>
      <c r="C64">
        <f t="shared" si="1"/>
        <v>4.447167487081478</v>
      </c>
      <c r="D64">
        <f t="shared" si="2"/>
        <v>23.718434800873503</v>
      </c>
      <c r="E64">
        <f t="shared" si="3"/>
        <v>4.447167487081478</v>
      </c>
    </row>
    <row r="65" spans="1:5" ht="13.5">
      <c r="A65">
        <v>0.42</v>
      </c>
      <c r="B65">
        <f t="shared" si="0"/>
        <v>3.1173552645218385</v>
      </c>
      <c r="C65">
        <f t="shared" si="1"/>
        <v>4.535054986766391</v>
      </c>
      <c r="D65">
        <f t="shared" si="2"/>
        <v>23.565225893577733</v>
      </c>
      <c r="E65">
        <f t="shared" si="3"/>
        <v>4.535054986766391</v>
      </c>
    </row>
    <row r="66" spans="1:5" ht="13.5">
      <c r="A66">
        <v>0.43</v>
      </c>
      <c r="B66">
        <f t="shared" si="0"/>
        <v>3.1915780089152155</v>
      </c>
      <c r="C66">
        <f t="shared" si="1"/>
        <v>4.621962486451306</v>
      </c>
      <c r="D66">
        <f t="shared" si="2"/>
        <v>23.412016986281966</v>
      </c>
      <c r="E66">
        <f t="shared" si="3"/>
        <v>4.621962486451306</v>
      </c>
    </row>
    <row r="67" spans="1:5" ht="13.5">
      <c r="A67">
        <v>0.44</v>
      </c>
      <c r="B67">
        <f t="shared" si="0"/>
        <v>3.265800753308593</v>
      </c>
      <c r="C67">
        <f t="shared" si="1"/>
        <v>4.70788998613622</v>
      </c>
      <c r="D67">
        <f t="shared" si="2"/>
        <v>23.2588080789862</v>
      </c>
      <c r="E67">
        <f t="shared" si="3"/>
        <v>4.70788998613622</v>
      </c>
    </row>
    <row r="68" spans="1:5" ht="13.5">
      <c r="A68">
        <v>0.45</v>
      </c>
      <c r="B68">
        <f t="shared" si="0"/>
        <v>3.34002349770197</v>
      </c>
      <c r="C68">
        <f t="shared" si="1"/>
        <v>4.792837485821134</v>
      </c>
      <c r="D68">
        <f t="shared" si="2"/>
        <v>23.10559917169043</v>
      </c>
      <c r="E68">
        <f t="shared" si="3"/>
        <v>4.792837485821134</v>
      </c>
    </row>
    <row r="69" spans="1:5" ht="13.5">
      <c r="A69">
        <v>0.46</v>
      </c>
      <c r="B69">
        <f t="shared" si="0"/>
        <v>3.414246242095347</v>
      </c>
      <c r="C69">
        <f t="shared" si="1"/>
        <v>4.876804985506048</v>
      </c>
      <c r="D69">
        <f t="shared" si="2"/>
        <v>22.95239026439466</v>
      </c>
      <c r="E69">
        <f t="shared" si="3"/>
        <v>4.876804985506048</v>
      </c>
    </row>
    <row r="70" spans="1:5" ht="13.5">
      <c r="A70">
        <v>0.47</v>
      </c>
      <c r="B70">
        <f t="shared" si="0"/>
        <v>3.4884689864887237</v>
      </c>
      <c r="C70">
        <f t="shared" si="1"/>
        <v>4.959792485190961</v>
      </c>
      <c r="D70">
        <f t="shared" si="2"/>
        <v>22.79918135709889</v>
      </c>
      <c r="E70">
        <f t="shared" si="3"/>
        <v>4.959792485190961</v>
      </c>
    </row>
    <row r="71" spans="1:5" ht="13.5">
      <c r="A71">
        <v>0.48</v>
      </c>
      <c r="B71">
        <f t="shared" si="0"/>
        <v>3.562691730882101</v>
      </c>
      <c r="C71">
        <f t="shared" si="1"/>
        <v>5.041799984875876</v>
      </c>
      <c r="D71">
        <f t="shared" si="2"/>
        <v>22.645972449803125</v>
      </c>
      <c r="E71">
        <f t="shared" si="3"/>
        <v>5.041799984875876</v>
      </c>
    </row>
    <row r="72" spans="1:5" ht="13.5">
      <c r="A72">
        <v>0.49</v>
      </c>
      <c r="B72">
        <f t="shared" si="0"/>
        <v>3.636914475275478</v>
      </c>
      <c r="C72">
        <f t="shared" si="1"/>
        <v>5.12282748456079</v>
      </c>
      <c r="D72">
        <f t="shared" si="2"/>
        <v>22.492763542507355</v>
      </c>
      <c r="E72">
        <f t="shared" si="3"/>
        <v>5.12282748456079</v>
      </c>
    </row>
    <row r="73" spans="1:5" ht="13.5">
      <c r="A73">
        <v>0.5</v>
      </c>
      <c r="B73">
        <f t="shared" si="0"/>
        <v>3.7111372196688555</v>
      </c>
      <c r="C73">
        <f t="shared" si="1"/>
        <v>5.202874984245705</v>
      </c>
      <c r="D73">
        <f t="shared" si="2"/>
        <v>22.339554635211588</v>
      </c>
      <c r="E73">
        <f t="shared" si="3"/>
        <v>5.202874984245705</v>
      </c>
    </row>
    <row r="74" spans="1:5" ht="13.5">
      <c r="A74">
        <v>0.51</v>
      </c>
      <c r="B74">
        <f t="shared" si="0"/>
        <v>3.785359964062233</v>
      </c>
      <c r="C74">
        <f t="shared" si="1"/>
        <v>5.281942483930619</v>
      </c>
      <c r="D74">
        <f t="shared" si="2"/>
        <v>22.18634572791582</v>
      </c>
      <c r="E74">
        <f t="shared" si="3"/>
        <v>5.281942483930619</v>
      </c>
    </row>
    <row r="75" spans="1:5" ht="13.5">
      <c r="A75">
        <v>0.52</v>
      </c>
      <c r="B75">
        <f t="shared" si="0"/>
        <v>3.85958270845561</v>
      </c>
      <c r="C75">
        <f t="shared" si="1"/>
        <v>5.360029983615533</v>
      </c>
      <c r="D75">
        <f t="shared" si="2"/>
        <v>22.03313682062005</v>
      </c>
      <c r="E75">
        <f t="shared" si="3"/>
        <v>5.360029983615533</v>
      </c>
    </row>
    <row r="76" spans="1:5" ht="13.5">
      <c r="A76">
        <v>0.53</v>
      </c>
      <c r="B76">
        <f t="shared" si="0"/>
        <v>3.933805452848987</v>
      </c>
      <c r="C76">
        <f t="shared" si="1"/>
        <v>5.437137483300447</v>
      </c>
      <c r="D76">
        <f t="shared" si="2"/>
        <v>21.87992791332428</v>
      </c>
      <c r="E76">
        <f t="shared" si="3"/>
        <v>5.437137483300447</v>
      </c>
    </row>
    <row r="77" spans="1:5" ht="13.5">
      <c r="A77">
        <v>0.54</v>
      </c>
      <c r="B77">
        <f t="shared" si="0"/>
        <v>4.008028197242364</v>
      </c>
      <c r="C77">
        <f t="shared" si="1"/>
        <v>5.513264982985361</v>
      </c>
      <c r="D77">
        <f t="shared" si="2"/>
        <v>21.726719006028514</v>
      </c>
      <c r="E77">
        <f t="shared" si="3"/>
        <v>5.513264982985361</v>
      </c>
    </row>
    <row r="78" spans="1:5" ht="13.5">
      <c r="A78">
        <v>0.55</v>
      </c>
      <c r="B78">
        <f t="shared" si="0"/>
        <v>4.082250941635741</v>
      </c>
      <c r="C78">
        <f t="shared" si="1"/>
        <v>5.588412482670275</v>
      </c>
      <c r="D78">
        <f t="shared" si="2"/>
        <v>21.573510098732747</v>
      </c>
      <c r="E78">
        <f t="shared" si="3"/>
        <v>5.588412482670275</v>
      </c>
    </row>
    <row r="79" spans="1:5" ht="13.5">
      <c r="A79">
        <v>0.56</v>
      </c>
      <c r="B79">
        <f t="shared" si="0"/>
        <v>4.156473686029119</v>
      </c>
      <c r="C79">
        <f t="shared" si="1"/>
        <v>5.662579982355189</v>
      </c>
      <c r="D79">
        <f t="shared" si="2"/>
        <v>21.420301191436977</v>
      </c>
      <c r="E79">
        <f t="shared" si="3"/>
        <v>5.662579982355189</v>
      </c>
    </row>
    <row r="80" spans="1:5" ht="13.5">
      <c r="A80">
        <v>0.57</v>
      </c>
      <c r="B80">
        <f t="shared" si="0"/>
        <v>4.230696430422495</v>
      </c>
      <c r="C80">
        <f t="shared" si="1"/>
        <v>5.735767482040102</v>
      </c>
      <c r="D80">
        <f t="shared" si="2"/>
        <v>21.267092284141214</v>
      </c>
      <c r="E80">
        <f t="shared" si="3"/>
        <v>5.735767482040102</v>
      </c>
    </row>
    <row r="81" spans="1:5" ht="13.5">
      <c r="A81">
        <v>0.58</v>
      </c>
      <c r="B81">
        <f t="shared" si="0"/>
        <v>4.304919174815872</v>
      </c>
      <c r="C81">
        <f t="shared" si="1"/>
        <v>5.8079749817250175</v>
      </c>
      <c r="D81">
        <f t="shared" si="2"/>
        <v>21.113883376845443</v>
      </c>
      <c r="E81">
        <f t="shared" si="3"/>
        <v>5.8079749817250175</v>
      </c>
    </row>
    <row r="82" spans="1:5" ht="13.5">
      <c r="A82">
        <v>0.59</v>
      </c>
      <c r="B82">
        <f t="shared" si="0"/>
        <v>4.379141919209249</v>
      </c>
      <c r="C82">
        <f t="shared" si="1"/>
        <v>5.879202481409932</v>
      </c>
      <c r="D82">
        <f t="shared" si="2"/>
        <v>20.960674469549673</v>
      </c>
      <c r="E82">
        <f t="shared" si="3"/>
        <v>5.879202481409932</v>
      </c>
    </row>
    <row r="83" spans="1:5" ht="13.5">
      <c r="A83">
        <v>0.6</v>
      </c>
      <c r="B83">
        <f t="shared" si="0"/>
        <v>4.453364663602627</v>
      </c>
      <c r="C83">
        <f t="shared" si="1"/>
        <v>5.949449981094845</v>
      </c>
      <c r="D83">
        <f t="shared" si="2"/>
        <v>20.807465562253906</v>
      </c>
      <c r="E83">
        <f t="shared" si="3"/>
        <v>5.949449981094845</v>
      </c>
    </row>
    <row r="84" spans="1:5" ht="13.5">
      <c r="A84">
        <v>0.61</v>
      </c>
      <c r="B84">
        <f t="shared" si="0"/>
        <v>4.527587407996004</v>
      </c>
      <c r="C84">
        <f t="shared" si="1"/>
        <v>6.01871748077976</v>
      </c>
      <c r="D84">
        <f t="shared" si="2"/>
        <v>20.65425665495814</v>
      </c>
      <c r="E84">
        <f t="shared" si="3"/>
        <v>6.01871748077976</v>
      </c>
    </row>
    <row r="85" spans="1:5" ht="13.5">
      <c r="A85">
        <v>0.62</v>
      </c>
      <c r="B85">
        <f t="shared" si="0"/>
        <v>4.601810152389381</v>
      </c>
      <c r="C85">
        <f t="shared" si="1"/>
        <v>6.087004980464673</v>
      </c>
      <c r="D85">
        <f t="shared" si="2"/>
        <v>20.50104774766237</v>
      </c>
      <c r="E85">
        <f t="shared" si="3"/>
        <v>6.087004980464673</v>
      </c>
    </row>
    <row r="86" spans="1:5" ht="13.5">
      <c r="A86">
        <v>0.63</v>
      </c>
      <c r="B86">
        <f t="shared" si="0"/>
        <v>4.676032896782758</v>
      </c>
      <c r="C86">
        <f t="shared" si="1"/>
        <v>6.154312480149587</v>
      </c>
      <c r="D86">
        <f t="shared" si="2"/>
        <v>20.3478388403666</v>
      </c>
      <c r="E86">
        <f t="shared" si="3"/>
        <v>6.154312480149587</v>
      </c>
    </row>
    <row r="87" spans="1:5" ht="13.5">
      <c r="A87">
        <v>0.64</v>
      </c>
      <c r="B87">
        <f aca="true" t="shared" si="4" ref="B87:B150">$B$18*A87</f>
        <v>4.750255641176135</v>
      </c>
      <c r="C87">
        <f aca="true" t="shared" si="5" ref="C87:C150">$B$19*A87-0.5*$B$5*A87*A87</f>
        <v>6.220639979834502</v>
      </c>
      <c r="D87">
        <f aca="true" t="shared" si="6" ref="D87:D150">$B$1-$B$9*A87</f>
        <v>20.194629933070832</v>
      </c>
      <c r="E87">
        <f aca="true" t="shared" si="7" ref="E87:E150">$B$10*A87-0.5*$B$5*A87*A87</f>
        <v>6.220639979834502</v>
      </c>
    </row>
    <row r="88" spans="1:5" ht="13.5">
      <c r="A88">
        <v>0.65</v>
      </c>
      <c r="B88">
        <f t="shared" si="4"/>
        <v>4.824478385569512</v>
      </c>
      <c r="C88">
        <f t="shared" si="5"/>
        <v>6.285987479519416</v>
      </c>
      <c r="D88">
        <f t="shared" si="6"/>
        <v>20.041421025775065</v>
      </c>
      <c r="E88">
        <f t="shared" si="7"/>
        <v>6.285987479519416</v>
      </c>
    </row>
    <row r="89" spans="1:5" ht="13.5">
      <c r="A89">
        <v>0.66</v>
      </c>
      <c r="B89">
        <f t="shared" si="4"/>
        <v>4.898701129962889</v>
      </c>
      <c r="C89">
        <f t="shared" si="5"/>
        <v>6.35035497920433</v>
      </c>
      <c r="D89">
        <f t="shared" si="6"/>
        <v>19.888212118479295</v>
      </c>
      <c r="E89">
        <f t="shared" si="7"/>
        <v>6.35035497920433</v>
      </c>
    </row>
    <row r="90" spans="1:5" ht="13.5">
      <c r="A90">
        <v>0.67</v>
      </c>
      <c r="B90">
        <f t="shared" si="4"/>
        <v>4.972923874356266</v>
      </c>
      <c r="C90">
        <f t="shared" si="5"/>
        <v>6.413742478889246</v>
      </c>
      <c r="D90">
        <f t="shared" si="6"/>
        <v>19.735003211183525</v>
      </c>
      <c r="E90">
        <f t="shared" si="7"/>
        <v>6.413742478889246</v>
      </c>
    </row>
    <row r="91" spans="1:5" ht="13.5">
      <c r="A91">
        <v>0.68</v>
      </c>
      <c r="B91">
        <f t="shared" si="4"/>
        <v>5.047146618749644</v>
      </c>
      <c r="C91">
        <f t="shared" si="5"/>
        <v>6.476149978574158</v>
      </c>
      <c r="D91">
        <f t="shared" si="6"/>
        <v>19.581794303887758</v>
      </c>
      <c r="E91">
        <f t="shared" si="7"/>
        <v>6.476149978574158</v>
      </c>
    </row>
    <row r="92" spans="1:5" ht="13.5">
      <c r="A92">
        <v>0.69</v>
      </c>
      <c r="B92">
        <f t="shared" si="4"/>
        <v>5.12136936314302</v>
      </c>
      <c r="C92">
        <f t="shared" si="5"/>
        <v>6.537577478259072</v>
      </c>
      <c r="D92">
        <f t="shared" si="6"/>
        <v>19.42858539659199</v>
      </c>
      <c r="E92">
        <f t="shared" si="7"/>
        <v>6.537577478259072</v>
      </c>
    </row>
    <row r="93" spans="1:5" ht="13.5">
      <c r="A93">
        <v>0.7</v>
      </c>
      <c r="B93">
        <f t="shared" si="4"/>
        <v>5.195592107536397</v>
      </c>
      <c r="C93">
        <f t="shared" si="5"/>
        <v>6.598024977943986</v>
      </c>
      <c r="D93">
        <f t="shared" si="6"/>
        <v>19.275376489296224</v>
      </c>
      <c r="E93">
        <f t="shared" si="7"/>
        <v>6.598024977943986</v>
      </c>
    </row>
    <row r="94" spans="1:5" ht="13.5">
      <c r="A94">
        <v>0.71</v>
      </c>
      <c r="B94">
        <f t="shared" si="4"/>
        <v>5.269814851929774</v>
      </c>
      <c r="C94">
        <f t="shared" si="5"/>
        <v>6.6574924776289</v>
      </c>
      <c r="D94">
        <f t="shared" si="6"/>
        <v>19.122167582000458</v>
      </c>
      <c r="E94">
        <f t="shared" si="7"/>
        <v>6.6574924776289</v>
      </c>
    </row>
    <row r="95" spans="1:5" ht="13.5">
      <c r="A95">
        <v>0.72</v>
      </c>
      <c r="B95">
        <f t="shared" si="4"/>
        <v>5.344037596323152</v>
      </c>
      <c r="C95">
        <f t="shared" si="5"/>
        <v>6.715979977313815</v>
      </c>
      <c r="D95">
        <f t="shared" si="6"/>
        <v>18.968958674704687</v>
      </c>
      <c r="E95">
        <f t="shared" si="7"/>
        <v>6.715979977313815</v>
      </c>
    </row>
    <row r="96" spans="1:5" ht="13.5">
      <c r="A96">
        <v>0.73</v>
      </c>
      <c r="B96">
        <f t="shared" si="4"/>
        <v>5.418260340716529</v>
      </c>
      <c r="C96">
        <f t="shared" si="5"/>
        <v>6.773487476998728</v>
      </c>
      <c r="D96">
        <f t="shared" si="6"/>
        <v>18.815749767408917</v>
      </c>
      <c r="E96">
        <f t="shared" si="7"/>
        <v>6.773487476998728</v>
      </c>
    </row>
    <row r="97" spans="1:5" ht="13.5">
      <c r="A97">
        <v>0.74</v>
      </c>
      <c r="B97">
        <f t="shared" si="4"/>
        <v>5.492483085109906</v>
      </c>
      <c r="C97">
        <f t="shared" si="5"/>
        <v>6.830014976683643</v>
      </c>
      <c r="D97">
        <f t="shared" si="6"/>
        <v>18.66254086011315</v>
      </c>
      <c r="E97">
        <f t="shared" si="7"/>
        <v>6.830014976683643</v>
      </c>
    </row>
    <row r="98" spans="1:5" ht="13.5">
      <c r="A98">
        <v>0.75</v>
      </c>
      <c r="B98">
        <f t="shared" si="4"/>
        <v>5.566705829503283</v>
      </c>
      <c r="C98">
        <f t="shared" si="5"/>
        <v>6.885562476368557</v>
      </c>
      <c r="D98">
        <f t="shared" si="6"/>
        <v>18.509331952817384</v>
      </c>
      <c r="E98">
        <f t="shared" si="7"/>
        <v>6.885562476368557</v>
      </c>
    </row>
    <row r="99" spans="1:5" ht="13.5">
      <c r="A99">
        <v>0.76</v>
      </c>
      <c r="B99">
        <f t="shared" si="4"/>
        <v>5.640928573896661</v>
      </c>
      <c r="C99">
        <f t="shared" si="5"/>
        <v>6.940129976053472</v>
      </c>
      <c r="D99">
        <f t="shared" si="6"/>
        <v>18.356123045521613</v>
      </c>
      <c r="E99">
        <f t="shared" si="7"/>
        <v>6.940129976053472</v>
      </c>
    </row>
    <row r="100" spans="1:5" ht="13.5">
      <c r="A100">
        <v>0.77</v>
      </c>
      <c r="B100">
        <f t="shared" si="4"/>
        <v>5.7151513182900375</v>
      </c>
      <c r="C100">
        <f t="shared" si="5"/>
        <v>6.993717475738386</v>
      </c>
      <c r="D100">
        <f t="shared" si="6"/>
        <v>18.202914138225843</v>
      </c>
      <c r="E100">
        <f t="shared" si="7"/>
        <v>6.993717475738386</v>
      </c>
    </row>
    <row r="101" spans="1:5" ht="13.5">
      <c r="A101">
        <v>0.78</v>
      </c>
      <c r="B101">
        <f t="shared" si="4"/>
        <v>5.7893740626834145</v>
      </c>
      <c r="C101">
        <f t="shared" si="5"/>
        <v>7.046324975423298</v>
      </c>
      <c r="D101">
        <f t="shared" si="6"/>
        <v>18.049705230930076</v>
      </c>
      <c r="E101">
        <f t="shared" si="7"/>
        <v>7.046324975423298</v>
      </c>
    </row>
    <row r="102" spans="1:5" ht="13.5">
      <c r="A102">
        <v>0.79</v>
      </c>
      <c r="B102">
        <f t="shared" si="4"/>
        <v>5.863596807076792</v>
      </c>
      <c r="C102">
        <f t="shared" si="5"/>
        <v>7.0979524751082135</v>
      </c>
      <c r="D102">
        <f t="shared" si="6"/>
        <v>17.89649632363431</v>
      </c>
      <c r="E102">
        <f t="shared" si="7"/>
        <v>7.0979524751082135</v>
      </c>
    </row>
    <row r="103" spans="1:5" ht="13.5">
      <c r="A103">
        <v>0.8</v>
      </c>
      <c r="B103">
        <f t="shared" si="4"/>
        <v>5.937819551470169</v>
      </c>
      <c r="C103">
        <f t="shared" si="5"/>
        <v>7.148599974793127</v>
      </c>
      <c r="D103">
        <f t="shared" si="6"/>
        <v>17.74328741633854</v>
      </c>
      <c r="E103">
        <f t="shared" si="7"/>
        <v>7.148599974793127</v>
      </c>
    </row>
    <row r="104" spans="1:5" ht="13.5">
      <c r="A104">
        <v>0.81</v>
      </c>
      <c r="B104">
        <f t="shared" si="4"/>
        <v>6.012042295863546</v>
      </c>
      <c r="C104">
        <f t="shared" si="5"/>
        <v>7.198267474478042</v>
      </c>
      <c r="D104">
        <f t="shared" si="6"/>
        <v>17.590078509042772</v>
      </c>
      <c r="E104">
        <f t="shared" si="7"/>
        <v>7.198267474478042</v>
      </c>
    </row>
    <row r="105" spans="1:5" ht="13.5">
      <c r="A105">
        <v>0.82</v>
      </c>
      <c r="B105">
        <f t="shared" si="4"/>
        <v>6.086265040256922</v>
      </c>
      <c r="C105">
        <f t="shared" si="5"/>
        <v>7.246954974162955</v>
      </c>
      <c r="D105">
        <f t="shared" si="6"/>
        <v>17.436869601747006</v>
      </c>
      <c r="E105">
        <f t="shared" si="7"/>
        <v>7.246954974162955</v>
      </c>
    </row>
    <row r="106" spans="1:5" ht="13.5">
      <c r="A106">
        <v>0.83</v>
      </c>
      <c r="B106">
        <f t="shared" si="4"/>
        <v>6.1604877846503</v>
      </c>
      <c r="C106">
        <f t="shared" si="5"/>
        <v>7.294662473847868</v>
      </c>
      <c r="D106">
        <f t="shared" si="6"/>
        <v>17.283660694451235</v>
      </c>
      <c r="E106">
        <f t="shared" si="7"/>
        <v>7.294662473847868</v>
      </c>
    </row>
    <row r="107" spans="1:5" ht="13.5">
      <c r="A107">
        <v>0.84</v>
      </c>
      <c r="B107">
        <f t="shared" si="4"/>
        <v>6.234710529043677</v>
      </c>
      <c r="C107">
        <f t="shared" si="5"/>
        <v>7.341389973532783</v>
      </c>
      <c r="D107">
        <f t="shared" si="6"/>
        <v>17.13045178715547</v>
      </c>
      <c r="E107">
        <f t="shared" si="7"/>
        <v>7.341389973532783</v>
      </c>
    </row>
    <row r="108" spans="1:5" ht="13.5">
      <c r="A108">
        <v>0.85</v>
      </c>
      <c r="B108">
        <f t="shared" si="4"/>
        <v>6.308933273437054</v>
      </c>
      <c r="C108">
        <f t="shared" si="5"/>
        <v>7.387137473217697</v>
      </c>
      <c r="D108">
        <f t="shared" si="6"/>
        <v>16.977242879859702</v>
      </c>
      <c r="E108">
        <f t="shared" si="7"/>
        <v>7.387137473217697</v>
      </c>
    </row>
    <row r="109" spans="1:5" ht="13.5">
      <c r="A109">
        <v>0.86</v>
      </c>
      <c r="B109">
        <f t="shared" si="4"/>
        <v>6.383156017830431</v>
      </c>
      <c r="C109">
        <f t="shared" si="5"/>
        <v>7.431904972902611</v>
      </c>
      <c r="D109">
        <f t="shared" si="6"/>
        <v>16.82403397256393</v>
      </c>
      <c r="E109">
        <f t="shared" si="7"/>
        <v>7.431904972902611</v>
      </c>
    </row>
    <row r="110" spans="1:5" ht="13.5">
      <c r="A110">
        <v>0.87</v>
      </c>
      <c r="B110">
        <f t="shared" si="4"/>
        <v>6.457378762223809</v>
      </c>
      <c r="C110">
        <f t="shared" si="5"/>
        <v>7.475692472587527</v>
      </c>
      <c r="D110">
        <f t="shared" si="6"/>
        <v>16.67082506526816</v>
      </c>
      <c r="E110">
        <f t="shared" si="7"/>
        <v>7.475692472587527</v>
      </c>
    </row>
    <row r="111" spans="1:5" ht="13.5">
      <c r="A111">
        <v>0.88</v>
      </c>
      <c r="B111">
        <f t="shared" si="4"/>
        <v>6.531601506617186</v>
      </c>
      <c r="C111">
        <f t="shared" si="5"/>
        <v>7.518499972272439</v>
      </c>
      <c r="D111">
        <f t="shared" si="6"/>
        <v>16.517616157972395</v>
      </c>
      <c r="E111">
        <f t="shared" si="7"/>
        <v>7.518499972272439</v>
      </c>
    </row>
    <row r="112" spans="1:5" ht="13.5">
      <c r="A112">
        <v>0.89</v>
      </c>
      <c r="B112">
        <f t="shared" si="4"/>
        <v>6.605824251010563</v>
      </c>
      <c r="C112">
        <f t="shared" si="5"/>
        <v>7.560327471957353</v>
      </c>
      <c r="D112">
        <f t="shared" si="6"/>
        <v>16.364407250676628</v>
      </c>
      <c r="E112">
        <f t="shared" si="7"/>
        <v>7.560327471957353</v>
      </c>
    </row>
    <row r="113" spans="1:5" ht="13.5">
      <c r="A113">
        <v>0.9</v>
      </c>
      <c r="B113">
        <f t="shared" si="4"/>
        <v>6.68004699540394</v>
      </c>
      <c r="C113">
        <f t="shared" si="5"/>
        <v>7.601174971642268</v>
      </c>
      <c r="D113">
        <f t="shared" si="6"/>
        <v>16.211198343380858</v>
      </c>
      <c r="E113">
        <f t="shared" si="7"/>
        <v>7.601174971642268</v>
      </c>
    </row>
    <row r="114" spans="1:5" ht="13.5">
      <c r="A114">
        <v>0.91</v>
      </c>
      <c r="B114">
        <f t="shared" si="4"/>
        <v>6.7542697397973175</v>
      </c>
      <c r="C114">
        <f t="shared" si="5"/>
        <v>7.641042471327182</v>
      </c>
      <c r="D114">
        <f t="shared" si="6"/>
        <v>16.057989436085087</v>
      </c>
      <c r="E114">
        <f t="shared" si="7"/>
        <v>7.641042471327182</v>
      </c>
    </row>
    <row r="115" spans="1:5" ht="13.5">
      <c r="A115">
        <v>0.92</v>
      </c>
      <c r="B115">
        <f t="shared" si="4"/>
        <v>6.828492484190694</v>
      </c>
      <c r="C115">
        <f t="shared" si="5"/>
        <v>7.679929971012097</v>
      </c>
      <c r="D115">
        <f t="shared" si="6"/>
        <v>15.90478052878932</v>
      </c>
      <c r="E115">
        <f t="shared" si="7"/>
        <v>7.679929971012097</v>
      </c>
    </row>
    <row r="116" spans="1:5" ht="13.5">
      <c r="A116">
        <v>0.93</v>
      </c>
      <c r="B116">
        <f t="shared" si="4"/>
        <v>6.902715228584071</v>
      </c>
      <c r="C116">
        <f t="shared" si="5"/>
        <v>7.71783747069701</v>
      </c>
      <c r="D116">
        <f t="shared" si="6"/>
        <v>15.751571621493552</v>
      </c>
      <c r="E116">
        <f t="shared" si="7"/>
        <v>7.71783747069701</v>
      </c>
    </row>
    <row r="117" spans="1:5" ht="13.5">
      <c r="A117">
        <v>0.94</v>
      </c>
      <c r="B117">
        <f t="shared" si="4"/>
        <v>6.9769379729774474</v>
      </c>
      <c r="C117">
        <f t="shared" si="5"/>
        <v>7.754764970381924</v>
      </c>
      <c r="D117">
        <f t="shared" si="6"/>
        <v>15.598362714197785</v>
      </c>
      <c r="E117">
        <f t="shared" si="7"/>
        <v>7.754764970381924</v>
      </c>
    </row>
    <row r="118" spans="1:5" ht="13.5">
      <c r="A118">
        <v>0.95</v>
      </c>
      <c r="B118">
        <f t="shared" si="4"/>
        <v>7.051160717370825</v>
      </c>
      <c r="C118">
        <f t="shared" si="5"/>
        <v>7.790712470066838</v>
      </c>
      <c r="D118">
        <f t="shared" si="6"/>
        <v>15.445153806902018</v>
      </c>
      <c r="E118">
        <f t="shared" si="7"/>
        <v>7.790712470066838</v>
      </c>
    </row>
    <row r="119" spans="1:5" ht="13.5">
      <c r="A119">
        <v>0.96</v>
      </c>
      <c r="B119">
        <f t="shared" si="4"/>
        <v>7.125383461764202</v>
      </c>
      <c r="C119">
        <f t="shared" si="5"/>
        <v>7.825679969751753</v>
      </c>
      <c r="D119">
        <f t="shared" si="6"/>
        <v>15.29194489960625</v>
      </c>
      <c r="E119">
        <f t="shared" si="7"/>
        <v>7.825679969751753</v>
      </c>
    </row>
    <row r="120" spans="1:5" ht="13.5">
      <c r="A120">
        <v>0.97</v>
      </c>
      <c r="B120">
        <f t="shared" si="4"/>
        <v>7.199606206157579</v>
      </c>
      <c r="C120">
        <f t="shared" si="5"/>
        <v>7.859667469436667</v>
      </c>
      <c r="D120">
        <f t="shared" si="6"/>
        <v>15.138735992310481</v>
      </c>
      <c r="E120">
        <f t="shared" si="7"/>
        <v>7.859667469436667</v>
      </c>
    </row>
    <row r="121" spans="1:5" ht="13.5">
      <c r="A121">
        <v>0.98</v>
      </c>
      <c r="B121">
        <f t="shared" si="4"/>
        <v>7.273828950550956</v>
      </c>
      <c r="C121">
        <f t="shared" si="5"/>
        <v>7.89267496912158</v>
      </c>
      <c r="D121">
        <f t="shared" si="6"/>
        <v>14.985527085014713</v>
      </c>
      <c r="E121">
        <f t="shared" si="7"/>
        <v>7.89267496912158</v>
      </c>
    </row>
    <row r="122" spans="1:5" ht="13.5">
      <c r="A122">
        <v>0.99</v>
      </c>
      <c r="B122">
        <f t="shared" si="4"/>
        <v>7.348051694944334</v>
      </c>
      <c r="C122">
        <f t="shared" si="5"/>
        <v>7.924702468806495</v>
      </c>
      <c r="D122">
        <f t="shared" si="6"/>
        <v>14.832318177718944</v>
      </c>
      <c r="E122">
        <f t="shared" si="7"/>
        <v>7.924702468806495</v>
      </c>
    </row>
    <row r="123" spans="1:5" ht="13.5">
      <c r="A123">
        <v>1</v>
      </c>
      <c r="B123">
        <f t="shared" si="4"/>
        <v>7.422274439337711</v>
      </c>
      <c r="C123">
        <f t="shared" si="5"/>
        <v>7.955749968491409</v>
      </c>
      <c r="D123">
        <f t="shared" si="6"/>
        <v>14.679109270423176</v>
      </c>
      <c r="E123">
        <f t="shared" si="7"/>
        <v>7.955749968491409</v>
      </c>
    </row>
    <row r="124" spans="1:5" ht="13.5">
      <c r="A124">
        <v>1.01</v>
      </c>
      <c r="B124">
        <f t="shared" si="4"/>
        <v>7.496497183731088</v>
      </c>
      <c r="C124">
        <f t="shared" si="5"/>
        <v>7.9858174681763225</v>
      </c>
      <c r="D124">
        <f t="shared" si="6"/>
        <v>14.525900363127407</v>
      </c>
      <c r="E124">
        <f t="shared" si="7"/>
        <v>7.9858174681763225</v>
      </c>
    </row>
    <row r="125" spans="1:5" ht="13.5">
      <c r="A125">
        <v>1.02</v>
      </c>
      <c r="B125">
        <f t="shared" si="4"/>
        <v>7.570719928124466</v>
      </c>
      <c r="C125">
        <f t="shared" si="5"/>
        <v>8.014904967861238</v>
      </c>
      <c r="D125">
        <f t="shared" si="6"/>
        <v>14.372691455831639</v>
      </c>
      <c r="E125">
        <f t="shared" si="7"/>
        <v>8.014904967861238</v>
      </c>
    </row>
    <row r="126" spans="1:5" ht="13.5">
      <c r="A126">
        <v>1.03</v>
      </c>
      <c r="B126">
        <f t="shared" si="4"/>
        <v>7.644942672517843</v>
      </c>
      <c r="C126">
        <f t="shared" si="5"/>
        <v>8.04301246754615</v>
      </c>
      <c r="D126">
        <f t="shared" si="6"/>
        <v>14.21948254853587</v>
      </c>
      <c r="E126">
        <f t="shared" si="7"/>
        <v>8.04301246754615</v>
      </c>
    </row>
    <row r="127" spans="1:5" ht="13.5">
      <c r="A127">
        <v>1.04</v>
      </c>
      <c r="B127">
        <f t="shared" si="4"/>
        <v>7.71916541691122</v>
      </c>
      <c r="C127">
        <f t="shared" si="5"/>
        <v>8.070139967231064</v>
      </c>
      <c r="D127">
        <f t="shared" si="6"/>
        <v>14.066273641240102</v>
      </c>
      <c r="E127">
        <f t="shared" si="7"/>
        <v>8.070139967231064</v>
      </c>
    </row>
    <row r="128" spans="1:5" ht="13.5">
      <c r="A128">
        <v>1.05</v>
      </c>
      <c r="B128">
        <f t="shared" si="4"/>
        <v>7.7933881613045966</v>
      </c>
      <c r="C128">
        <f t="shared" si="5"/>
        <v>8.09628746691598</v>
      </c>
      <c r="D128">
        <f t="shared" si="6"/>
        <v>13.913064733944335</v>
      </c>
      <c r="E128">
        <f t="shared" si="7"/>
        <v>8.09628746691598</v>
      </c>
    </row>
    <row r="129" spans="1:5" ht="13.5">
      <c r="A129">
        <v>1.06</v>
      </c>
      <c r="B129">
        <f t="shared" si="4"/>
        <v>7.867610905697974</v>
      </c>
      <c r="C129">
        <f t="shared" si="5"/>
        <v>8.121454966600893</v>
      </c>
      <c r="D129">
        <f t="shared" si="6"/>
        <v>13.759855826648565</v>
      </c>
      <c r="E129">
        <f t="shared" si="7"/>
        <v>8.121454966600893</v>
      </c>
    </row>
    <row r="130" spans="1:5" ht="13.5">
      <c r="A130">
        <v>1.07</v>
      </c>
      <c r="B130">
        <f t="shared" si="4"/>
        <v>7.941833650091351</v>
      </c>
      <c r="C130">
        <f t="shared" si="5"/>
        <v>8.145642466285807</v>
      </c>
      <c r="D130">
        <f t="shared" si="6"/>
        <v>13.606646919352798</v>
      </c>
      <c r="E130">
        <f t="shared" si="7"/>
        <v>8.145642466285807</v>
      </c>
    </row>
    <row r="131" spans="1:5" ht="13.5">
      <c r="A131">
        <v>1.08</v>
      </c>
      <c r="B131">
        <f t="shared" si="4"/>
        <v>8.016056394484728</v>
      </c>
      <c r="C131">
        <f t="shared" si="5"/>
        <v>8.168849965970722</v>
      </c>
      <c r="D131">
        <f t="shared" si="6"/>
        <v>13.453438012057028</v>
      </c>
      <c r="E131">
        <f t="shared" si="7"/>
        <v>8.168849965970722</v>
      </c>
    </row>
    <row r="132" spans="1:5" ht="13.5">
      <c r="A132">
        <v>1.09</v>
      </c>
      <c r="B132">
        <f t="shared" si="4"/>
        <v>8.090279138878106</v>
      </c>
      <c r="C132">
        <f t="shared" si="5"/>
        <v>8.191077465655635</v>
      </c>
      <c r="D132">
        <f t="shared" si="6"/>
        <v>13.30022910476126</v>
      </c>
      <c r="E132">
        <f t="shared" si="7"/>
        <v>8.191077465655635</v>
      </c>
    </row>
    <row r="133" spans="1:5" ht="13.5">
      <c r="A133">
        <v>1.1</v>
      </c>
      <c r="B133">
        <f t="shared" si="4"/>
        <v>8.164501883271482</v>
      </c>
      <c r="C133">
        <f t="shared" si="5"/>
        <v>8.21232496534055</v>
      </c>
      <c r="D133">
        <f t="shared" si="6"/>
        <v>13.14702019746549</v>
      </c>
      <c r="E133">
        <f t="shared" si="7"/>
        <v>8.21232496534055</v>
      </c>
    </row>
    <row r="134" spans="1:5" ht="13.5">
      <c r="A134">
        <v>1.11</v>
      </c>
      <c r="B134">
        <f t="shared" si="4"/>
        <v>8.23872462766486</v>
      </c>
      <c r="C134">
        <f t="shared" si="5"/>
        <v>8.232592465025466</v>
      </c>
      <c r="D134">
        <f t="shared" si="6"/>
        <v>12.993811290169724</v>
      </c>
      <c r="E134">
        <f t="shared" si="7"/>
        <v>8.232592465025466</v>
      </c>
    </row>
    <row r="135" spans="1:5" ht="13.5">
      <c r="A135">
        <v>1.12</v>
      </c>
      <c r="B135">
        <f t="shared" si="4"/>
        <v>8.312947372058238</v>
      </c>
      <c r="C135">
        <f t="shared" si="5"/>
        <v>8.251879964710376</v>
      </c>
      <c r="D135">
        <f t="shared" si="6"/>
        <v>12.840602382873957</v>
      </c>
      <c r="E135">
        <f t="shared" si="7"/>
        <v>8.251879964710376</v>
      </c>
    </row>
    <row r="136" spans="1:5" ht="13.5">
      <c r="A136">
        <v>1.13</v>
      </c>
      <c r="B136">
        <f t="shared" si="4"/>
        <v>8.387170116451612</v>
      </c>
      <c r="C136">
        <f t="shared" si="5"/>
        <v>8.270187464395292</v>
      </c>
      <c r="D136">
        <f t="shared" si="6"/>
        <v>12.68739347557819</v>
      </c>
      <c r="E136">
        <f t="shared" si="7"/>
        <v>8.270187464395292</v>
      </c>
    </row>
    <row r="137" spans="1:5" ht="13.5">
      <c r="A137">
        <v>1.14</v>
      </c>
      <c r="B137">
        <f t="shared" si="4"/>
        <v>8.46139286084499</v>
      </c>
      <c r="C137">
        <f t="shared" si="5"/>
        <v>8.287514964080206</v>
      </c>
      <c r="D137">
        <f t="shared" si="6"/>
        <v>12.534184568282424</v>
      </c>
      <c r="E137">
        <f t="shared" si="7"/>
        <v>8.287514964080206</v>
      </c>
    </row>
    <row r="138" spans="1:5" ht="13.5">
      <c r="A138">
        <v>1.15</v>
      </c>
      <c r="B138">
        <f t="shared" si="4"/>
        <v>8.535615605238366</v>
      </c>
      <c r="C138">
        <f t="shared" si="5"/>
        <v>8.303862463765121</v>
      </c>
      <c r="D138">
        <f t="shared" si="6"/>
        <v>12.380975660986653</v>
      </c>
      <c r="E138">
        <f t="shared" si="7"/>
        <v>8.303862463765121</v>
      </c>
    </row>
    <row r="139" spans="1:5" ht="13.5">
      <c r="A139">
        <v>1.16</v>
      </c>
      <c r="B139">
        <f t="shared" si="4"/>
        <v>8.609838349631744</v>
      </c>
      <c r="C139">
        <f t="shared" si="5"/>
        <v>8.319229963450034</v>
      </c>
      <c r="D139">
        <f t="shared" si="6"/>
        <v>12.227766753690887</v>
      </c>
      <c r="E139">
        <f t="shared" si="7"/>
        <v>8.319229963450034</v>
      </c>
    </row>
    <row r="140" spans="1:5" ht="13.5">
      <c r="A140">
        <v>1.17</v>
      </c>
      <c r="B140">
        <f t="shared" si="4"/>
        <v>8.684061094025122</v>
      </c>
      <c r="C140">
        <f t="shared" si="5"/>
        <v>8.33361746313495</v>
      </c>
      <c r="D140">
        <f t="shared" si="6"/>
        <v>12.074557846395116</v>
      </c>
      <c r="E140">
        <f t="shared" si="7"/>
        <v>8.33361746313495</v>
      </c>
    </row>
    <row r="141" spans="1:5" ht="13.5">
      <c r="A141">
        <v>1.18</v>
      </c>
      <c r="B141">
        <f t="shared" si="4"/>
        <v>8.758283838418498</v>
      </c>
      <c r="C141">
        <f t="shared" si="5"/>
        <v>8.347024962819862</v>
      </c>
      <c r="D141">
        <f t="shared" si="6"/>
        <v>11.92134893909935</v>
      </c>
      <c r="E141">
        <f t="shared" si="7"/>
        <v>8.347024962819862</v>
      </c>
    </row>
    <row r="142" spans="1:5" ht="13.5">
      <c r="A142">
        <v>1.19</v>
      </c>
      <c r="B142">
        <f t="shared" si="4"/>
        <v>8.832506582811876</v>
      </c>
      <c r="C142">
        <f t="shared" si="5"/>
        <v>8.359452462504777</v>
      </c>
      <c r="D142">
        <f t="shared" si="6"/>
        <v>11.76814003180358</v>
      </c>
      <c r="E142">
        <f t="shared" si="7"/>
        <v>8.359452462504777</v>
      </c>
    </row>
    <row r="143" spans="1:5" ht="13.5">
      <c r="A143">
        <v>1.2</v>
      </c>
      <c r="B143">
        <f t="shared" si="4"/>
        <v>8.906729327205253</v>
      </c>
      <c r="C143">
        <f t="shared" si="5"/>
        <v>8.37089996218969</v>
      </c>
      <c r="D143">
        <f t="shared" si="6"/>
        <v>11.614931124507812</v>
      </c>
      <c r="E143">
        <f t="shared" si="7"/>
        <v>8.37089996218969</v>
      </c>
    </row>
    <row r="144" spans="1:5" ht="13.5">
      <c r="A144">
        <v>1.21</v>
      </c>
      <c r="B144">
        <f t="shared" si="4"/>
        <v>8.98095207159863</v>
      </c>
      <c r="C144">
        <f t="shared" si="5"/>
        <v>8.381367461874603</v>
      </c>
      <c r="D144">
        <f t="shared" si="6"/>
        <v>11.461722217212042</v>
      </c>
      <c r="E144">
        <f t="shared" si="7"/>
        <v>8.381367461874603</v>
      </c>
    </row>
    <row r="145" spans="1:5" ht="13.5">
      <c r="A145">
        <v>1.22</v>
      </c>
      <c r="B145">
        <f t="shared" si="4"/>
        <v>9.055174815992007</v>
      </c>
      <c r="C145">
        <f t="shared" si="5"/>
        <v>8.39085496155952</v>
      </c>
      <c r="D145">
        <f t="shared" si="6"/>
        <v>11.308513309916275</v>
      </c>
      <c r="E145">
        <f t="shared" si="7"/>
        <v>8.39085496155952</v>
      </c>
    </row>
    <row r="146" spans="1:5" ht="13.5">
      <c r="A146">
        <v>1.23</v>
      </c>
      <c r="B146">
        <f t="shared" si="4"/>
        <v>9.129397560385383</v>
      </c>
      <c r="C146">
        <f t="shared" si="5"/>
        <v>8.399362461244433</v>
      </c>
      <c r="D146">
        <f t="shared" si="6"/>
        <v>11.155304402620505</v>
      </c>
      <c r="E146">
        <f t="shared" si="7"/>
        <v>8.399362461244433</v>
      </c>
    </row>
    <row r="147" spans="1:5" ht="13.5">
      <c r="A147">
        <v>1.24</v>
      </c>
      <c r="B147">
        <f t="shared" si="4"/>
        <v>9.203620304778761</v>
      </c>
      <c r="C147">
        <f t="shared" si="5"/>
        <v>8.406889960929346</v>
      </c>
      <c r="D147">
        <f t="shared" si="6"/>
        <v>11.002095495324738</v>
      </c>
      <c r="E147">
        <f t="shared" si="7"/>
        <v>8.406889960929346</v>
      </c>
    </row>
    <row r="148" spans="1:5" ht="13.5">
      <c r="A148">
        <v>1.25</v>
      </c>
      <c r="B148">
        <f t="shared" si="4"/>
        <v>9.277843049172139</v>
      </c>
      <c r="C148">
        <f t="shared" si="5"/>
        <v>8.413437460614261</v>
      </c>
      <c r="D148">
        <f t="shared" si="6"/>
        <v>10.848886588028968</v>
      </c>
      <c r="E148">
        <f t="shared" si="7"/>
        <v>8.413437460614261</v>
      </c>
    </row>
    <row r="149" spans="1:5" ht="13.5">
      <c r="A149">
        <v>1.26</v>
      </c>
      <c r="B149">
        <f t="shared" si="4"/>
        <v>9.352065793565515</v>
      </c>
      <c r="C149">
        <f t="shared" si="5"/>
        <v>8.419004960299173</v>
      </c>
      <c r="D149">
        <f t="shared" si="6"/>
        <v>10.695677680733201</v>
      </c>
      <c r="E149">
        <f t="shared" si="7"/>
        <v>8.419004960299173</v>
      </c>
    </row>
    <row r="150" spans="1:5" ht="13.5">
      <c r="A150">
        <v>1.27</v>
      </c>
      <c r="B150">
        <f t="shared" si="4"/>
        <v>9.426288537958893</v>
      </c>
      <c r="C150">
        <f t="shared" si="5"/>
        <v>8.42359245998409</v>
      </c>
      <c r="D150">
        <f t="shared" si="6"/>
        <v>10.542468773437434</v>
      </c>
      <c r="E150">
        <f t="shared" si="7"/>
        <v>8.42359245998409</v>
      </c>
    </row>
    <row r="151" spans="1:5" ht="13.5">
      <c r="A151">
        <v>1.28</v>
      </c>
      <c r="B151">
        <f aca="true" t="shared" si="8" ref="B151:B214">$B$18*A151</f>
        <v>9.50051128235227</v>
      </c>
      <c r="C151">
        <f aca="true" t="shared" si="9" ref="C151:C214">$B$19*A151-0.5*$B$5*A151*A151</f>
        <v>8.427199959669004</v>
      </c>
      <c r="D151">
        <f aca="true" t="shared" si="10" ref="D151:D214">$B$1-$B$9*A151</f>
        <v>10.389259866141664</v>
      </c>
      <c r="E151">
        <f aca="true" t="shared" si="11" ref="E151:E214">$B$10*A151-0.5*$B$5*A151*A151</f>
        <v>8.427199959669004</v>
      </c>
    </row>
    <row r="152" spans="1:5" ht="13.5">
      <c r="A152">
        <v>1.29</v>
      </c>
      <c r="B152">
        <f t="shared" si="8"/>
        <v>9.574734026745647</v>
      </c>
      <c r="C152">
        <f t="shared" si="9"/>
        <v>8.429827459353918</v>
      </c>
      <c r="D152">
        <f t="shared" si="10"/>
        <v>10.236050958845897</v>
      </c>
      <c r="E152">
        <f t="shared" si="11"/>
        <v>8.429827459353918</v>
      </c>
    </row>
    <row r="153" spans="1:5" ht="13.5">
      <c r="A153">
        <v>1.3</v>
      </c>
      <c r="B153">
        <f t="shared" si="8"/>
        <v>9.648956771139025</v>
      </c>
      <c r="C153">
        <f t="shared" si="9"/>
        <v>8.43147495903883</v>
      </c>
      <c r="D153">
        <f t="shared" si="10"/>
        <v>10.082842051550127</v>
      </c>
      <c r="E153">
        <f t="shared" si="11"/>
        <v>8.43147495903883</v>
      </c>
    </row>
    <row r="154" spans="1:5" ht="13.5">
      <c r="A154">
        <v>1.31</v>
      </c>
      <c r="B154">
        <f t="shared" si="8"/>
        <v>9.723179515532403</v>
      </c>
      <c r="C154">
        <f t="shared" si="9"/>
        <v>8.432142458723744</v>
      </c>
      <c r="D154">
        <f t="shared" si="10"/>
        <v>9.92963314425436</v>
      </c>
      <c r="E154">
        <f t="shared" si="11"/>
        <v>8.432142458723744</v>
      </c>
    </row>
    <row r="155" spans="1:5" ht="13.5">
      <c r="A155">
        <v>1.32</v>
      </c>
      <c r="B155">
        <f t="shared" si="8"/>
        <v>9.797402259925779</v>
      </c>
      <c r="C155">
        <f t="shared" si="9"/>
        <v>8.43182995840866</v>
      </c>
      <c r="D155">
        <f t="shared" si="10"/>
        <v>9.77642423695859</v>
      </c>
      <c r="E155">
        <f t="shared" si="11"/>
        <v>8.43182995840866</v>
      </c>
    </row>
    <row r="156" spans="1:5" ht="13.5">
      <c r="A156">
        <v>1.33</v>
      </c>
      <c r="B156">
        <f t="shared" si="8"/>
        <v>9.871625004319156</v>
      </c>
      <c r="C156">
        <f t="shared" si="9"/>
        <v>8.430537458093573</v>
      </c>
      <c r="D156">
        <f t="shared" si="10"/>
        <v>9.623215329662823</v>
      </c>
      <c r="E156">
        <f t="shared" si="11"/>
        <v>8.430537458093573</v>
      </c>
    </row>
    <row r="157" spans="1:5" ht="13.5">
      <c r="A157">
        <v>1.34</v>
      </c>
      <c r="B157">
        <f t="shared" si="8"/>
        <v>9.945847748712533</v>
      </c>
      <c r="C157">
        <f t="shared" si="9"/>
        <v>8.42826495777849</v>
      </c>
      <c r="D157">
        <f t="shared" si="10"/>
        <v>9.470006422367053</v>
      </c>
      <c r="E157">
        <f t="shared" si="11"/>
        <v>8.42826495777849</v>
      </c>
    </row>
    <row r="158" spans="1:5" ht="13.5">
      <c r="A158">
        <v>1.35</v>
      </c>
      <c r="B158">
        <f t="shared" si="8"/>
        <v>10.02007049310591</v>
      </c>
      <c r="C158">
        <f t="shared" si="9"/>
        <v>8.425012457463401</v>
      </c>
      <c r="D158">
        <f t="shared" si="10"/>
        <v>9.316797515071286</v>
      </c>
      <c r="E158">
        <f t="shared" si="11"/>
        <v>8.425012457463401</v>
      </c>
    </row>
    <row r="159" spans="1:5" ht="13.5">
      <c r="A159">
        <v>1.36</v>
      </c>
      <c r="B159">
        <f t="shared" si="8"/>
        <v>10.094293237499288</v>
      </c>
      <c r="C159">
        <f t="shared" si="9"/>
        <v>8.420779957148316</v>
      </c>
      <c r="D159">
        <f t="shared" si="10"/>
        <v>9.163588607775516</v>
      </c>
      <c r="E159">
        <f t="shared" si="11"/>
        <v>8.420779957148316</v>
      </c>
    </row>
    <row r="160" spans="1:5" ht="13.5">
      <c r="A160">
        <v>1.37</v>
      </c>
      <c r="B160">
        <f t="shared" si="8"/>
        <v>10.168515981892664</v>
      </c>
      <c r="C160">
        <f t="shared" si="9"/>
        <v>8.41556745683323</v>
      </c>
      <c r="D160">
        <f t="shared" si="10"/>
        <v>9.01037970047975</v>
      </c>
      <c r="E160">
        <f t="shared" si="11"/>
        <v>8.41556745683323</v>
      </c>
    </row>
    <row r="161" spans="1:5" ht="13.5">
      <c r="A161">
        <v>1.38</v>
      </c>
      <c r="B161">
        <f t="shared" si="8"/>
        <v>10.24273872628604</v>
      </c>
      <c r="C161">
        <f t="shared" si="9"/>
        <v>8.409374956518144</v>
      </c>
      <c r="D161">
        <f t="shared" si="10"/>
        <v>8.857170793183982</v>
      </c>
      <c r="E161">
        <f t="shared" si="11"/>
        <v>8.409374956518144</v>
      </c>
    </row>
    <row r="162" spans="1:5" ht="13.5">
      <c r="A162">
        <v>1.39</v>
      </c>
      <c r="B162">
        <f t="shared" si="8"/>
        <v>10.316961470679418</v>
      </c>
      <c r="C162">
        <f t="shared" si="9"/>
        <v>8.40220245620306</v>
      </c>
      <c r="D162">
        <f t="shared" si="10"/>
        <v>8.703961885888216</v>
      </c>
      <c r="E162">
        <f t="shared" si="11"/>
        <v>8.40220245620306</v>
      </c>
    </row>
    <row r="163" spans="1:5" ht="13.5">
      <c r="A163">
        <v>1.4</v>
      </c>
      <c r="B163">
        <f t="shared" si="8"/>
        <v>10.391184215072794</v>
      </c>
      <c r="C163">
        <f t="shared" si="9"/>
        <v>8.394049955887972</v>
      </c>
      <c r="D163">
        <f t="shared" si="10"/>
        <v>8.550752978592449</v>
      </c>
      <c r="E163">
        <f t="shared" si="11"/>
        <v>8.394049955887972</v>
      </c>
    </row>
    <row r="164" spans="1:5" ht="13.5">
      <c r="A164">
        <v>1.41</v>
      </c>
      <c r="B164">
        <f t="shared" si="8"/>
        <v>10.465406959466172</v>
      </c>
      <c r="C164">
        <f t="shared" si="9"/>
        <v>8.384917455572886</v>
      </c>
      <c r="D164">
        <f t="shared" si="10"/>
        <v>8.397544071296679</v>
      </c>
      <c r="E164">
        <f t="shared" si="11"/>
        <v>8.384917455572886</v>
      </c>
    </row>
    <row r="165" spans="1:5" ht="13.5">
      <c r="A165">
        <v>1.42</v>
      </c>
      <c r="B165">
        <f t="shared" si="8"/>
        <v>10.539629703859548</v>
      </c>
      <c r="C165">
        <f t="shared" si="9"/>
        <v>8.374804955257801</v>
      </c>
      <c r="D165">
        <f t="shared" si="10"/>
        <v>8.244335164000912</v>
      </c>
      <c r="E165">
        <f t="shared" si="11"/>
        <v>8.374804955257801</v>
      </c>
    </row>
    <row r="166" spans="1:5" ht="13.5">
      <c r="A166">
        <v>1.43</v>
      </c>
      <c r="B166">
        <f t="shared" si="8"/>
        <v>10.613852448252926</v>
      </c>
      <c r="C166">
        <f t="shared" si="9"/>
        <v>8.363712454942712</v>
      </c>
      <c r="D166">
        <f t="shared" si="10"/>
        <v>8.091126256705142</v>
      </c>
      <c r="E166">
        <f t="shared" si="11"/>
        <v>8.363712454942712</v>
      </c>
    </row>
    <row r="167" spans="1:5" ht="13.5">
      <c r="A167">
        <v>1.44</v>
      </c>
      <c r="B167">
        <f t="shared" si="8"/>
        <v>10.688075192646304</v>
      </c>
      <c r="C167">
        <f t="shared" si="9"/>
        <v>8.35163995462763</v>
      </c>
      <c r="D167">
        <f t="shared" si="10"/>
        <v>7.937917349409375</v>
      </c>
      <c r="E167">
        <f t="shared" si="11"/>
        <v>8.35163995462763</v>
      </c>
    </row>
    <row r="168" spans="1:5" ht="13.5">
      <c r="A168">
        <v>1.45</v>
      </c>
      <c r="B168">
        <f t="shared" si="8"/>
        <v>10.76229793703968</v>
      </c>
      <c r="C168">
        <f t="shared" si="9"/>
        <v>8.338587454312542</v>
      </c>
      <c r="D168">
        <f t="shared" si="10"/>
        <v>7.784708442113605</v>
      </c>
      <c r="E168">
        <f t="shared" si="11"/>
        <v>8.338587454312542</v>
      </c>
    </row>
    <row r="169" spans="1:5" ht="13.5">
      <c r="A169">
        <v>1.46</v>
      </c>
      <c r="B169">
        <f t="shared" si="8"/>
        <v>10.836520681433058</v>
      </c>
      <c r="C169">
        <f t="shared" si="9"/>
        <v>8.324554953997456</v>
      </c>
      <c r="D169">
        <f t="shared" si="10"/>
        <v>7.631499534817838</v>
      </c>
      <c r="E169">
        <f t="shared" si="11"/>
        <v>8.324554953997456</v>
      </c>
    </row>
    <row r="170" spans="1:5" ht="13.5">
      <c r="A170">
        <v>1.47</v>
      </c>
      <c r="B170">
        <f t="shared" si="8"/>
        <v>10.910743425826436</v>
      </c>
      <c r="C170">
        <f t="shared" si="9"/>
        <v>8.309542453682372</v>
      </c>
      <c r="D170">
        <f t="shared" si="10"/>
        <v>7.4782906275220675</v>
      </c>
      <c r="E170">
        <f t="shared" si="11"/>
        <v>8.309542453682372</v>
      </c>
    </row>
    <row r="171" spans="1:5" ht="13.5">
      <c r="A171">
        <v>1.48</v>
      </c>
      <c r="B171">
        <f t="shared" si="8"/>
        <v>10.984966170219812</v>
      </c>
      <c r="C171">
        <f t="shared" si="9"/>
        <v>8.293549953367284</v>
      </c>
      <c r="D171">
        <f t="shared" si="10"/>
        <v>7.325081720226301</v>
      </c>
      <c r="E171">
        <f t="shared" si="11"/>
        <v>8.293549953367284</v>
      </c>
    </row>
    <row r="172" spans="1:5" ht="13.5">
      <c r="A172">
        <v>1.49</v>
      </c>
      <c r="B172">
        <f t="shared" si="8"/>
        <v>11.05918891461319</v>
      </c>
      <c r="C172">
        <f t="shared" si="9"/>
        <v>8.276577453052202</v>
      </c>
      <c r="D172">
        <f t="shared" si="10"/>
        <v>7.1718728129305305</v>
      </c>
      <c r="E172">
        <f t="shared" si="11"/>
        <v>8.276577453052202</v>
      </c>
    </row>
    <row r="173" spans="1:5" ht="13.5">
      <c r="A173">
        <v>1.5</v>
      </c>
      <c r="B173">
        <f t="shared" si="8"/>
        <v>11.133411659006565</v>
      </c>
      <c r="C173">
        <f t="shared" si="9"/>
        <v>8.258624952737113</v>
      </c>
      <c r="D173">
        <f t="shared" si="10"/>
        <v>7.018663905634764</v>
      </c>
      <c r="E173">
        <f t="shared" si="11"/>
        <v>8.258624952737113</v>
      </c>
    </row>
    <row r="174" spans="1:5" ht="13.5">
      <c r="A174">
        <v>1.51</v>
      </c>
      <c r="B174">
        <f t="shared" si="8"/>
        <v>11.207634403399943</v>
      </c>
      <c r="C174">
        <f t="shared" si="9"/>
        <v>8.239692452422025</v>
      </c>
      <c r="D174">
        <f t="shared" si="10"/>
        <v>6.865454998338997</v>
      </c>
      <c r="E174">
        <f t="shared" si="11"/>
        <v>8.239692452422025</v>
      </c>
    </row>
    <row r="175" spans="1:5" ht="13.5">
      <c r="A175">
        <v>1.52</v>
      </c>
      <c r="B175">
        <f t="shared" si="8"/>
        <v>11.281857147793321</v>
      </c>
      <c r="C175">
        <f t="shared" si="9"/>
        <v>8.219779952106942</v>
      </c>
      <c r="D175">
        <f t="shared" si="10"/>
        <v>6.712246091043227</v>
      </c>
      <c r="E175">
        <f t="shared" si="11"/>
        <v>8.219779952106942</v>
      </c>
    </row>
    <row r="176" spans="1:5" ht="13.5">
      <c r="A176">
        <v>1.53</v>
      </c>
      <c r="B176">
        <f t="shared" si="8"/>
        <v>11.356079892186697</v>
      </c>
      <c r="C176">
        <f t="shared" si="9"/>
        <v>8.198887451791855</v>
      </c>
      <c r="D176">
        <f t="shared" si="10"/>
        <v>6.55903718374746</v>
      </c>
      <c r="E176">
        <f t="shared" si="11"/>
        <v>8.198887451791855</v>
      </c>
    </row>
    <row r="177" spans="1:5" ht="13.5">
      <c r="A177">
        <v>1.54</v>
      </c>
      <c r="B177">
        <f t="shared" si="8"/>
        <v>11.430302636580075</v>
      </c>
      <c r="C177">
        <f t="shared" si="9"/>
        <v>8.177014951476771</v>
      </c>
      <c r="D177">
        <f t="shared" si="10"/>
        <v>6.40582827645169</v>
      </c>
      <c r="E177">
        <f t="shared" si="11"/>
        <v>8.177014951476771</v>
      </c>
    </row>
    <row r="178" spans="1:5" ht="13.5">
      <c r="A178">
        <v>1.55</v>
      </c>
      <c r="B178">
        <f t="shared" si="8"/>
        <v>11.504525380973453</v>
      </c>
      <c r="C178">
        <f t="shared" si="9"/>
        <v>8.154162451161683</v>
      </c>
      <c r="D178">
        <f t="shared" si="10"/>
        <v>6.252619369155923</v>
      </c>
      <c r="E178">
        <f t="shared" si="11"/>
        <v>8.154162451161683</v>
      </c>
    </row>
    <row r="179" spans="1:5" ht="13.5">
      <c r="A179">
        <v>1.56</v>
      </c>
      <c r="B179">
        <f t="shared" si="8"/>
        <v>11.578748125366829</v>
      </c>
      <c r="C179">
        <f t="shared" si="9"/>
        <v>8.130329950846596</v>
      </c>
      <c r="D179">
        <f t="shared" si="10"/>
        <v>6.099410461860153</v>
      </c>
      <c r="E179">
        <f t="shared" si="11"/>
        <v>8.130329950846596</v>
      </c>
    </row>
    <row r="180" spans="1:5" ht="13.5">
      <c r="A180">
        <v>1.57</v>
      </c>
      <c r="B180">
        <f t="shared" si="8"/>
        <v>11.652970869760207</v>
      </c>
      <c r="C180">
        <f t="shared" si="9"/>
        <v>8.105517450531513</v>
      </c>
      <c r="D180">
        <f t="shared" si="10"/>
        <v>5.946201554564386</v>
      </c>
      <c r="E180">
        <f t="shared" si="11"/>
        <v>8.105517450531513</v>
      </c>
    </row>
    <row r="181" spans="1:5" ht="13.5">
      <c r="A181">
        <v>1.58</v>
      </c>
      <c r="B181">
        <f t="shared" si="8"/>
        <v>11.727193614153585</v>
      </c>
      <c r="C181">
        <f t="shared" si="9"/>
        <v>8.079724950216425</v>
      </c>
      <c r="D181">
        <f t="shared" si="10"/>
        <v>5.7929926472686155</v>
      </c>
      <c r="E181">
        <f t="shared" si="11"/>
        <v>8.079724950216425</v>
      </c>
    </row>
    <row r="182" spans="1:5" ht="13.5">
      <c r="A182">
        <v>1.59</v>
      </c>
      <c r="B182">
        <f t="shared" si="8"/>
        <v>11.80141635854696</v>
      </c>
      <c r="C182">
        <f t="shared" si="9"/>
        <v>8.05295244990134</v>
      </c>
      <c r="D182">
        <f t="shared" si="10"/>
        <v>5.639783739972849</v>
      </c>
      <c r="E182">
        <f t="shared" si="11"/>
        <v>8.05295244990134</v>
      </c>
    </row>
    <row r="183" spans="1:5" ht="13.5">
      <c r="A183">
        <v>1.6</v>
      </c>
      <c r="B183">
        <f t="shared" si="8"/>
        <v>11.875639102940339</v>
      </c>
      <c r="C183">
        <f t="shared" si="9"/>
        <v>8.025199949586254</v>
      </c>
      <c r="D183">
        <f t="shared" si="10"/>
        <v>5.4865748326770785</v>
      </c>
      <c r="E183">
        <f t="shared" si="11"/>
        <v>8.025199949586254</v>
      </c>
    </row>
    <row r="184" spans="1:5" ht="13.5">
      <c r="A184">
        <v>1.61</v>
      </c>
      <c r="B184">
        <f t="shared" si="8"/>
        <v>11.949861847333715</v>
      </c>
      <c r="C184">
        <f t="shared" si="9"/>
        <v>7.996467449271167</v>
      </c>
      <c r="D184">
        <f t="shared" si="10"/>
        <v>5.333365925381312</v>
      </c>
      <c r="E184">
        <f t="shared" si="11"/>
        <v>7.996467449271167</v>
      </c>
    </row>
    <row r="185" spans="1:5" ht="13.5">
      <c r="A185">
        <v>1.62</v>
      </c>
      <c r="B185">
        <f t="shared" si="8"/>
        <v>12.024084591727092</v>
      </c>
      <c r="C185">
        <f t="shared" si="9"/>
        <v>7.966754948956082</v>
      </c>
      <c r="D185">
        <f t="shared" si="10"/>
        <v>5.180157018085545</v>
      </c>
      <c r="E185">
        <f t="shared" si="11"/>
        <v>7.966754948956082</v>
      </c>
    </row>
    <row r="186" spans="1:5" ht="13.5">
      <c r="A186">
        <v>1.63</v>
      </c>
      <c r="B186">
        <f t="shared" si="8"/>
        <v>12.098307336120468</v>
      </c>
      <c r="C186">
        <f t="shared" si="9"/>
        <v>7.936062448640996</v>
      </c>
      <c r="D186">
        <f t="shared" si="10"/>
        <v>5.026948110789778</v>
      </c>
      <c r="E186">
        <f t="shared" si="11"/>
        <v>7.936062448640996</v>
      </c>
    </row>
    <row r="187" spans="1:5" ht="13.5">
      <c r="A187">
        <v>1.64</v>
      </c>
      <c r="B187">
        <f t="shared" si="8"/>
        <v>12.172530080513845</v>
      </c>
      <c r="C187">
        <f t="shared" si="9"/>
        <v>7.904389948325912</v>
      </c>
      <c r="D187">
        <f t="shared" si="10"/>
        <v>4.8737392034940115</v>
      </c>
      <c r="E187">
        <f t="shared" si="11"/>
        <v>7.904389948325912</v>
      </c>
    </row>
    <row r="188" spans="1:5" ht="13.5">
      <c r="A188">
        <v>1.65</v>
      </c>
      <c r="B188">
        <f t="shared" si="8"/>
        <v>12.246752824907222</v>
      </c>
      <c r="C188">
        <f t="shared" si="9"/>
        <v>7.871737448010823</v>
      </c>
      <c r="D188">
        <f t="shared" si="10"/>
        <v>4.720530296198241</v>
      </c>
      <c r="E188">
        <f t="shared" si="11"/>
        <v>7.871737448010823</v>
      </c>
    </row>
    <row r="189" spans="1:5" ht="13.5">
      <c r="A189">
        <v>1.66</v>
      </c>
      <c r="B189">
        <f t="shared" si="8"/>
        <v>12.3209755693006</v>
      </c>
      <c r="C189">
        <f t="shared" si="9"/>
        <v>7.8381049476957365</v>
      </c>
      <c r="D189">
        <f t="shared" si="10"/>
        <v>4.567321388902474</v>
      </c>
      <c r="E189">
        <f t="shared" si="11"/>
        <v>7.8381049476957365</v>
      </c>
    </row>
    <row r="190" spans="1:5" ht="13.5">
      <c r="A190">
        <v>1.67</v>
      </c>
      <c r="B190">
        <f t="shared" si="8"/>
        <v>12.395198313693976</v>
      </c>
      <c r="C190">
        <f t="shared" si="9"/>
        <v>7.803492447380654</v>
      </c>
      <c r="D190">
        <f t="shared" si="10"/>
        <v>4.414112481606704</v>
      </c>
      <c r="E190">
        <f t="shared" si="11"/>
        <v>7.803492447380654</v>
      </c>
    </row>
    <row r="191" spans="1:5" ht="13.5">
      <c r="A191">
        <v>1.68</v>
      </c>
      <c r="B191">
        <f t="shared" si="8"/>
        <v>12.469421058087354</v>
      </c>
      <c r="C191">
        <f t="shared" si="9"/>
        <v>7.767899947065564</v>
      </c>
      <c r="D191">
        <f t="shared" si="10"/>
        <v>4.260903574310937</v>
      </c>
      <c r="E191">
        <f t="shared" si="11"/>
        <v>7.767899947065564</v>
      </c>
    </row>
    <row r="192" spans="1:5" ht="13.5">
      <c r="A192">
        <v>1.69</v>
      </c>
      <c r="B192">
        <f t="shared" si="8"/>
        <v>12.54364380248073</v>
      </c>
      <c r="C192">
        <f t="shared" si="9"/>
        <v>7.731327446750482</v>
      </c>
      <c r="D192">
        <f t="shared" si="10"/>
        <v>4.107694667015167</v>
      </c>
      <c r="E192">
        <f t="shared" si="11"/>
        <v>7.731327446750482</v>
      </c>
    </row>
    <row r="193" spans="1:5" ht="13.5">
      <c r="A193">
        <v>1.7</v>
      </c>
      <c r="B193">
        <f t="shared" si="8"/>
        <v>12.617866546874108</v>
      </c>
      <c r="C193">
        <f t="shared" si="9"/>
        <v>7.693774946435395</v>
      </c>
      <c r="D193">
        <f t="shared" si="10"/>
        <v>3.9544857597194003</v>
      </c>
      <c r="E193">
        <f t="shared" si="11"/>
        <v>7.693774946435395</v>
      </c>
    </row>
    <row r="194" spans="1:5" ht="13.5">
      <c r="A194">
        <v>1.71</v>
      </c>
      <c r="B194">
        <f t="shared" si="8"/>
        <v>12.692089291267486</v>
      </c>
      <c r="C194">
        <f t="shared" si="9"/>
        <v>7.655242446120308</v>
      </c>
      <c r="D194">
        <f t="shared" si="10"/>
        <v>3.80127685242363</v>
      </c>
      <c r="E194">
        <f t="shared" si="11"/>
        <v>7.655242446120308</v>
      </c>
    </row>
    <row r="195" spans="1:5" ht="13.5">
      <c r="A195">
        <v>1.72</v>
      </c>
      <c r="B195">
        <f t="shared" si="8"/>
        <v>12.766312035660862</v>
      </c>
      <c r="C195">
        <f t="shared" si="9"/>
        <v>7.615729945805223</v>
      </c>
      <c r="D195">
        <f t="shared" si="10"/>
        <v>3.6480679451278633</v>
      </c>
      <c r="E195">
        <f t="shared" si="11"/>
        <v>7.615729945805223</v>
      </c>
    </row>
    <row r="196" spans="1:5" ht="13.5">
      <c r="A196">
        <v>1.73</v>
      </c>
      <c r="B196">
        <f t="shared" si="8"/>
        <v>12.84053478005424</v>
      </c>
      <c r="C196">
        <f t="shared" si="9"/>
        <v>7.575237445490137</v>
      </c>
      <c r="D196">
        <f t="shared" si="10"/>
        <v>3.494859037832093</v>
      </c>
      <c r="E196">
        <f t="shared" si="11"/>
        <v>7.575237445490137</v>
      </c>
    </row>
    <row r="197" spans="1:5" ht="13.5">
      <c r="A197">
        <v>1.74</v>
      </c>
      <c r="B197">
        <f t="shared" si="8"/>
        <v>12.914757524447618</v>
      </c>
      <c r="C197">
        <f t="shared" si="9"/>
        <v>7.533764945175054</v>
      </c>
      <c r="D197">
        <f t="shared" si="10"/>
        <v>3.341650130536326</v>
      </c>
      <c r="E197">
        <f t="shared" si="11"/>
        <v>7.533764945175054</v>
      </c>
    </row>
    <row r="198" spans="1:5" ht="13.5">
      <c r="A198">
        <v>1.75</v>
      </c>
      <c r="B198">
        <f t="shared" si="8"/>
        <v>12.988980268840994</v>
      </c>
      <c r="C198">
        <f t="shared" si="9"/>
        <v>7.491312444859965</v>
      </c>
      <c r="D198">
        <f t="shared" si="10"/>
        <v>3.1884412232405595</v>
      </c>
      <c r="E198">
        <f t="shared" si="11"/>
        <v>7.491312444859965</v>
      </c>
    </row>
    <row r="199" spans="1:5" ht="13.5">
      <c r="A199">
        <v>1.76</v>
      </c>
      <c r="B199">
        <f t="shared" si="8"/>
        <v>13.063203013234371</v>
      </c>
      <c r="C199">
        <f t="shared" si="9"/>
        <v>7.447879944544878</v>
      </c>
      <c r="D199">
        <f t="shared" si="10"/>
        <v>3.035232315944789</v>
      </c>
      <c r="E199">
        <f t="shared" si="11"/>
        <v>7.447879944544878</v>
      </c>
    </row>
    <row r="200" spans="1:5" ht="13.5">
      <c r="A200">
        <v>1.77</v>
      </c>
      <c r="B200">
        <f t="shared" si="8"/>
        <v>13.13742575762775</v>
      </c>
      <c r="C200">
        <f t="shared" si="9"/>
        <v>7.403467444229795</v>
      </c>
      <c r="D200">
        <f t="shared" si="10"/>
        <v>2.8820234086490224</v>
      </c>
      <c r="E200">
        <f t="shared" si="11"/>
        <v>7.403467444229795</v>
      </c>
    </row>
    <row r="201" spans="1:5" ht="13.5">
      <c r="A201">
        <v>1.78</v>
      </c>
      <c r="B201">
        <f t="shared" si="8"/>
        <v>13.211648502021125</v>
      </c>
      <c r="C201">
        <f t="shared" si="9"/>
        <v>7.358074943914705</v>
      </c>
      <c r="D201">
        <f t="shared" si="10"/>
        <v>2.728814501353252</v>
      </c>
      <c r="E201">
        <f t="shared" si="11"/>
        <v>7.358074943914705</v>
      </c>
    </row>
    <row r="202" spans="1:5" ht="13.5">
      <c r="A202">
        <v>1.79</v>
      </c>
      <c r="B202">
        <f t="shared" si="8"/>
        <v>13.285871246414503</v>
      </c>
      <c r="C202">
        <f t="shared" si="9"/>
        <v>7.311702443599623</v>
      </c>
      <c r="D202">
        <f t="shared" si="10"/>
        <v>2.5756055940574853</v>
      </c>
      <c r="E202">
        <f t="shared" si="11"/>
        <v>7.311702443599623</v>
      </c>
    </row>
    <row r="203" spans="1:5" ht="13.5">
      <c r="A203">
        <v>1.8</v>
      </c>
      <c r="B203">
        <f t="shared" si="8"/>
        <v>13.36009399080788</v>
      </c>
      <c r="C203">
        <f t="shared" si="9"/>
        <v>7.264349943284536</v>
      </c>
      <c r="D203">
        <f t="shared" si="10"/>
        <v>2.422396686761715</v>
      </c>
      <c r="E203">
        <f t="shared" si="11"/>
        <v>7.264349943284536</v>
      </c>
    </row>
    <row r="204" spans="1:5" ht="13.5">
      <c r="A204">
        <v>1.81</v>
      </c>
      <c r="B204">
        <f t="shared" si="8"/>
        <v>13.434316735201257</v>
      </c>
      <c r="C204">
        <f t="shared" si="9"/>
        <v>7.216017442969445</v>
      </c>
      <c r="D204">
        <f t="shared" si="10"/>
        <v>2.2691877794659483</v>
      </c>
      <c r="E204">
        <f t="shared" si="11"/>
        <v>7.216017442969445</v>
      </c>
    </row>
    <row r="205" spans="1:5" ht="13.5">
      <c r="A205">
        <v>1.82</v>
      </c>
      <c r="B205">
        <f t="shared" si="8"/>
        <v>13.508539479594635</v>
      </c>
      <c r="C205">
        <f t="shared" si="9"/>
        <v>7.166704942654363</v>
      </c>
      <c r="D205">
        <f t="shared" si="10"/>
        <v>2.115978872170178</v>
      </c>
      <c r="E205">
        <f t="shared" si="11"/>
        <v>7.166704942654363</v>
      </c>
    </row>
    <row r="206" spans="1:5" ht="13.5">
      <c r="A206">
        <v>1.83</v>
      </c>
      <c r="B206">
        <f t="shared" si="8"/>
        <v>13.582762223988011</v>
      </c>
      <c r="C206">
        <f t="shared" si="9"/>
        <v>7.1164124423392785</v>
      </c>
      <c r="D206">
        <f t="shared" si="10"/>
        <v>1.9627699648744112</v>
      </c>
      <c r="E206">
        <f t="shared" si="11"/>
        <v>7.1164124423392785</v>
      </c>
    </row>
    <row r="207" spans="1:5" ht="13.5">
      <c r="A207">
        <v>1.84</v>
      </c>
      <c r="B207">
        <f t="shared" si="8"/>
        <v>13.656984968381389</v>
      </c>
      <c r="C207">
        <f t="shared" si="9"/>
        <v>7.065139942024192</v>
      </c>
      <c r="D207">
        <f t="shared" si="10"/>
        <v>1.809561057578641</v>
      </c>
      <c r="E207">
        <f t="shared" si="11"/>
        <v>7.065139942024192</v>
      </c>
    </row>
    <row r="208" spans="1:5" ht="13.5">
      <c r="A208">
        <v>1.85</v>
      </c>
      <c r="B208">
        <f t="shared" si="8"/>
        <v>13.731207712774767</v>
      </c>
      <c r="C208">
        <f t="shared" si="9"/>
        <v>7.012887441709104</v>
      </c>
      <c r="D208">
        <f t="shared" si="10"/>
        <v>1.6563521502828742</v>
      </c>
      <c r="E208">
        <f t="shared" si="11"/>
        <v>7.012887441709104</v>
      </c>
    </row>
    <row r="209" spans="1:5" ht="13.5">
      <c r="A209">
        <v>1.86</v>
      </c>
      <c r="B209">
        <f t="shared" si="8"/>
        <v>13.805430457168143</v>
      </c>
      <c r="C209">
        <f t="shared" si="9"/>
        <v>6.959654941394017</v>
      </c>
      <c r="D209">
        <f t="shared" si="10"/>
        <v>1.503143242987104</v>
      </c>
      <c r="E209">
        <f t="shared" si="11"/>
        <v>6.959654941394017</v>
      </c>
    </row>
    <row r="210" spans="1:5" ht="13.5">
      <c r="A210">
        <v>1.87</v>
      </c>
      <c r="B210">
        <f t="shared" si="8"/>
        <v>13.87965320156152</v>
      </c>
      <c r="C210">
        <f t="shared" si="9"/>
        <v>6.905442441078932</v>
      </c>
      <c r="D210">
        <f t="shared" si="10"/>
        <v>1.3499343356913371</v>
      </c>
      <c r="E210">
        <f t="shared" si="11"/>
        <v>6.905442441078932</v>
      </c>
    </row>
    <row r="211" spans="1:5" ht="13.5">
      <c r="A211">
        <v>1.88</v>
      </c>
      <c r="B211">
        <f t="shared" si="8"/>
        <v>13.953875945954895</v>
      </c>
      <c r="C211">
        <f t="shared" si="9"/>
        <v>6.850249940763849</v>
      </c>
      <c r="D211">
        <f t="shared" si="10"/>
        <v>1.1967254283955704</v>
      </c>
      <c r="E211">
        <f t="shared" si="11"/>
        <v>6.850249940763849</v>
      </c>
    </row>
    <row r="212" spans="1:5" ht="13.5">
      <c r="A212">
        <v>1.89</v>
      </c>
      <c r="B212">
        <f t="shared" si="8"/>
        <v>14.028098690348273</v>
      </c>
      <c r="C212">
        <f t="shared" si="9"/>
        <v>6.794077440448763</v>
      </c>
      <c r="D212">
        <f t="shared" si="10"/>
        <v>1.0435165210998036</v>
      </c>
      <c r="E212">
        <f t="shared" si="11"/>
        <v>6.794077440448763</v>
      </c>
    </row>
    <row r="213" spans="1:5" ht="13.5">
      <c r="A213">
        <v>1.9</v>
      </c>
      <c r="B213">
        <f t="shared" si="8"/>
        <v>14.10232143474165</v>
      </c>
      <c r="C213">
        <f t="shared" si="9"/>
        <v>6.736924940133676</v>
      </c>
      <c r="D213">
        <f t="shared" si="10"/>
        <v>0.8903076138040369</v>
      </c>
      <c r="E213">
        <f t="shared" si="11"/>
        <v>6.736924940133676</v>
      </c>
    </row>
    <row r="214" spans="1:5" ht="13.5">
      <c r="A214">
        <v>1.91</v>
      </c>
      <c r="B214">
        <f t="shared" si="8"/>
        <v>14.176544179135027</v>
      </c>
      <c r="C214">
        <f t="shared" si="9"/>
        <v>6.67879243981859</v>
      </c>
      <c r="D214">
        <f t="shared" si="10"/>
        <v>0.7370987065082666</v>
      </c>
      <c r="E214">
        <f t="shared" si="11"/>
        <v>6.67879243981859</v>
      </c>
    </row>
    <row r="215" spans="1:5" ht="13.5">
      <c r="A215">
        <v>1.92</v>
      </c>
      <c r="B215">
        <f aca="true" t="shared" si="12" ref="B215:B223">$B$18*A215</f>
        <v>14.250766923528404</v>
      </c>
      <c r="C215">
        <f aca="true" t="shared" si="13" ref="C215:C223">$B$19*A215-0.5*$B$5*A215*A215</f>
        <v>6.619679939503506</v>
      </c>
      <c r="D215">
        <f aca="true" t="shared" si="14" ref="D215:D223">$B$1-$B$9*A215</f>
        <v>0.5838897992124998</v>
      </c>
      <c r="E215">
        <f aca="true" t="shared" si="15" ref="E215:E223">$B$10*A215-0.5*$B$5*A215*A215</f>
        <v>6.619679939503506</v>
      </c>
    </row>
    <row r="216" spans="1:5" ht="13.5">
      <c r="A216">
        <v>1.93</v>
      </c>
      <c r="B216">
        <f t="shared" si="12"/>
        <v>14.324989667921782</v>
      </c>
      <c r="C216">
        <f t="shared" si="13"/>
        <v>6.559587439188416</v>
      </c>
      <c r="D216">
        <f t="shared" si="14"/>
        <v>0.43068089191672954</v>
      </c>
      <c r="E216">
        <f t="shared" si="15"/>
        <v>6.559587439188416</v>
      </c>
    </row>
    <row r="217" spans="1:5" ht="13.5">
      <c r="A217">
        <v>1.94</v>
      </c>
      <c r="B217">
        <f t="shared" si="12"/>
        <v>14.399212412315158</v>
      </c>
      <c r="C217">
        <f t="shared" si="13"/>
        <v>6.498514938873335</v>
      </c>
      <c r="D217">
        <f t="shared" si="14"/>
        <v>0.2774719846209628</v>
      </c>
      <c r="E217">
        <f t="shared" si="15"/>
        <v>6.498514938873335</v>
      </c>
    </row>
    <row r="218" spans="1:5" ht="13.5">
      <c r="A218">
        <v>1.95</v>
      </c>
      <c r="B218">
        <f t="shared" si="12"/>
        <v>14.473435156708536</v>
      </c>
      <c r="C218">
        <f t="shared" si="13"/>
        <v>6.436462438558248</v>
      </c>
      <c r="D218">
        <f t="shared" si="14"/>
        <v>0.12426307732519248</v>
      </c>
      <c r="E218">
        <f t="shared" si="15"/>
        <v>6.436462438558248</v>
      </c>
    </row>
    <row r="219" spans="1:5" ht="13.5">
      <c r="A219">
        <v>1.96</v>
      </c>
      <c r="B219">
        <f t="shared" si="12"/>
        <v>14.547657901101912</v>
      </c>
      <c r="C219">
        <f t="shared" si="13"/>
        <v>6.373429938243159</v>
      </c>
      <c r="D219">
        <f t="shared" si="14"/>
        <v>-0.028945829970574266</v>
      </c>
      <c r="E219">
        <f t="shared" si="15"/>
        <v>6.373429938243159</v>
      </c>
    </row>
    <row r="220" spans="1:5" ht="13.5">
      <c r="A220">
        <v>1.97</v>
      </c>
      <c r="B220">
        <f t="shared" si="12"/>
        <v>14.62188064549529</v>
      </c>
      <c r="C220">
        <f t="shared" si="13"/>
        <v>6.309417437928076</v>
      </c>
      <c r="D220">
        <f t="shared" si="14"/>
        <v>-0.18215473726634457</v>
      </c>
      <c r="E220">
        <f t="shared" si="15"/>
        <v>6.309417437928076</v>
      </c>
    </row>
    <row r="221" spans="1:5" ht="13.5">
      <c r="A221">
        <v>1.98</v>
      </c>
      <c r="B221">
        <f t="shared" si="12"/>
        <v>14.696103389888668</v>
      </c>
      <c r="C221">
        <f t="shared" si="13"/>
        <v>6.24442493761299</v>
      </c>
      <c r="D221">
        <f t="shared" si="14"/>
        <v>-0.3353636445621113</v>
      </c>
      <c r="E221">
        <f t="shared" si="15"/>
        <v>6.24442493761299</v>
      </c>
    </row>
    <row r="222" spans="1:5" ht="13.5">
      <c r="A222">
        <v>1.99</v>
      </c>
      <c r="B222">
        <f t="shared" si="12"/>
        <v>14.770326134282044</v>
      </c>
      <c r="C222">
        <f t="shared" si="13"/>
        <v>6.178452437297903</v>
      </c>
      <c r="D222">
        <f t="shared" si="14"/>
        <v>-0.4885725518578816</v>
      </c>
      <c r="E222">
        <f t="shared" si="15"/>
        <v>6.178452437297903</v>
      </c>
    </row>
    <row r="223" spans="1:5" ht="13.5">
      <c r="A223">
        <v>2</v>
      </c>
      <c r="B223">
        <f t="shared" si="12"/>
        <v>14.844548878675422</v>
      </c>
      <c r="C223">
        <f t="shared" si="13"/>
        <v>6.111499936982817</v>
      </c>
      <c r="D223">
        <f t="shared" si="14"/>
        <v>-0.6417814591536484</v>
      </c>
      <c r="E223">
        <f t="shared" si="15"/>
        <v>6.111499936982817</v>
      </c>
    </row>
  </sheetData>
  <sheetProtection/>
  <mergeCells count="2">
    <mergeCell ref="D21:E21"/>
    <mergeCell ref="B21:C21"/>
  </mergeCells>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A1" sqref="A1"/>
    </sheetView>
  </sheetViews>
  <sheetFormatPr defaultColWidth="9.140625" defaultRowHeight="15"/>
  <cols>
    <col min="1" max="1" width="27.421875" style="0" bestFit="1" customWidth="1"/>
  </cols>
  <sheetData>
    <row r="1" spans="1:3" ht="15">
      <c r="A1" t="s">
        <v>62</v>
      </c>
      <c r="B1" s="1">
        <v>0</v>
      </c>
      <c r="C1" t="s">
        <v>38</v>
      </c>
    </row>
    <row r="2" spans="1:3" ht="15">
      <c r="A2" t="s">
        <v>60</v>
      </c>
      <c r="B2" s="1">
        <v>5</v>
      </c>
      <c r="C2" t="s">
        <v>61</v>
      </c>
    </row>
    <row r="3" spans="1:2" ht="15">
      <c r="A3" t="s">
        <v>3</v>
      </c>
      <c r="B3">
        <v>9.8</v>
      </c>
    </row>
    <row r="6" spans="1:3" ht="15">
      <c r="A6" t="s">
        <v>59</v>
      </c>
      <c r="B6" s="6">
        <f>-0.5*B3*B2*B2</f>
        <v>-122.5</v>
      </c>
      <c r="C6" t="s">
        <v>63</v>
      </c>
    </row>
    <row r="10" spans="1:2" ht="15">
      <c r="A10" s="4" t="s">
        <v>5</v>
      </c>
      <c r="B10" t="s">
        <v>6</v>
      </c>
    </row>
    <row r="11" spans="1:2" ht="15">
      <c r="A11">
        <v>0</v>
      </c>
      <c r="B11">
        <f aca="true" t="shared" si="0" ref="B11:B17">$B$1*A11-0.5*$B$3*A11*A11</f>
        <v>0</v>
      </c>
    </row>
    <row r="12" spans="1:2" ht="13.5">
      <c r="A12">
        <v>1</v>
      </c>
      <c r="B12">
        <f t="shared" si="0"/>
        <v>-4.9</v>
      </c>
    </row>
    <row r="13" spans="1:2" ht="13.5">
      <c r="A13">
        <v>2</v>
      </c>
      <c r="B13">
        <f t="shared" si="0"/>
        <v>-19.6</v>
      </c>
    </row>
    <row r="14" spans="1:2" ht="13.5">
      <c r="A14">
        <v>3</v>
      </c>
      <c r="B14">
        <f t="shared" si="0"/>
        <v>-44.1</v>
      </c>
    </row>
    <row r="15" spans="1:2" ht="13.5">
      <c r="A15">
        <v>4</v>
      </c>
      <c r="B15">
        <f t="shared" si="0"/>
        <v>-78.4</v>
      </c>
    </row>
    <row r="16" spans="1:2" ht="13.5">
      <c r="A16">
        <v>5</v>
      </c>
      <c r="B16">
        <f t="shared" si="0"/>
        <v>-122.5</v>
      </c>
    </row>
    <row r="17" spans="1:2" ht="13.5">
      <c r="A17">
        <v>6</v>
      </c>
      <c r="B17">
        <f t="shared" si="0"/>
        <v>-176.4</v>
      </c>
    </row>
  </sheetData>
  <sheetProtection/>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D161"/>
  <sheetViews>
    <sheetView zoomScalePageLayoutView="0" workbookViewId="0" topLeftCell="A1">
      <selection activeCell="A1" sqref="A1"/>
    </sheetView>
  </sheetViews>
  <sheetFormatPr defaultColWidth="9.140625" defaultRowHeight="15"/>
  <cols>
    <col min="1" max="1" width="27.421875" style="0" bestFit="1" customWidth="1"/>
  </cols>
  <sheetData>
    <row r="1" spans="1:3" ht="15">
      <c r="A1" t="s">
        <v>1</v>
      </c>
      <c r="B1" s="1">
        <v>0</v>
      </c>
      <c r="C1" t="s">
        <v>38</v>
      </c>
    </row>
    <row r="2" spans="1:4" ht="15">
      <c r="A2" t="s">
        <v>64</v>
      </c>
      <c r="B2" s="1">
        <v>-10</v>
      </c>
      <c r="C2" t="s">
        <v>63</v>
      </c>
      <c r="D2" t="s">
        <v>79</v>
      </c>
    </row>
    <row r="3" spans="1:2" ht="15">
      <c r="A3" t="s">
        <v>0</v>
      </c>
      <c r="B3">
        <v>9.8</v>
      </c>
    </row>
    <row r="6" spans="1:4" ht="15">
      <c r="A6" t="s">
        <v>60</v>
      </c>
      <c r="B6" s="6">
        <f>(-B1+SQRT(B1*B1-2*B3*B2))/-B3</f>
        <v>-1.4285714285714284</v>
      </c>
      <c r="C6" t="s">
        <v>61</v>
      </c>
      <c r="D6" t="s">
        <v>65</v>
      </c>
    </row>
    <row r="7" spans="2:4" ht="15">
      <c r="B7" s="6">
        <f>(-B1-SQRT(B1*B1-2*B3*B2))/-B3</f>
        <v>1.4285714285714284</v>
      </c>
      <c r="C7" t="s">
        <v>61</v>
      </c>
      <c r="D7" t="s">
        <v>66</v>
      </c>
    </row>
    <row r="10" spans="1:2" ht="15">
      <c r="A10" s="4" t="s">
        <v>5</v>
      </c>
      <c r="B10" t="s">
        <v>8</v>
      </c>
    </row>
    <row r="11" spans="1:2" ht="15">
      <c r="A11">
        <v>0</v>
      </c>
      <c r="B11" s="2">
        <f aca="true" t="shared" si="0" ref="B11:B42">$B$1*A11-0.5*$B$3*A11*A11</f>
        <v>0</v>
      </c>
    </row>
    <row r="12" spans="1:2" ht="13.5">
      <c r="A12">
        <v>0.01</v>
      </c>
      <c r="B12" s="2">
        <f t="shared" si="0"/>
        <v>-0.00049</v>
      </c>
    </row>
    <row r="13" spans="1:2" ht="13.5">
      <c r="A13">
        <v>0.02</v>
      </c>
      <c r="B13" s="2">
        <f t="shared" si="0"/>
        <v>-0.00196</v>
      </c>
    </row>
    <row r="14" spans="1:2" ht="13.5">
      <c r="A14">
        <v>0.03</v>
      </c>
      <c r="B14" s="2">
        <f t="shared" si="0"/>
        <v>-0.00441</v>
      </c>
    </row>
    <row r="15" spans="1:2" ht="13.5">
      <c r="A15">
        <v>0.04</v>
      </c>
      <c r="B15" s="2">
        <f t="shared" si="0"/>
        <v>-0.00784</v>
      </c>
    </row>
    <row r="16" spans="1:2" ht="13.5">
      <c r="A16">
        <v>0.05</v>
      </c>
      <c r="B16" s="2">
        <f t="shared" si="0"/>
        <v>-0.012250000000000002</v>
      </c>
    </row>
    <row r="17" spans="1:2" ht="13.5">
      <c r="A17">
        <v>0.06</v>
      </c>
      <c r="B17" s="2">
        <f t="shared" si="0"/>
        <v>-0.01764</v>
      </c>
    </row>
    <row r="18" spans="1:2" ht="13.5">
      <c r="A18">
        <v>0.07</v>
      </c>
      <c r="B18" s="2">
        <f t="shared" si="0"/>
        <v>-0.024010000000000007</v>
      </c>
    </row>
    <row r="19" spans="1:2" ht="13.5">
      <c r="A19">
        <v>0.08</v>
      </c>
      <c r="B19" s="2">
        <f t="shared" si="0"/>
        <v>-0.03136</v>
      </c>
    </row>
    <row r="20" spans="1:2" ht="13.5">
      <c r="A20">
        <v>0.09</v>
      </c>
      <c r="B20" s="2">
        <f t="shared" si="0"/>
        <v>-0.039689999999999996</v>
      </c>
    </row>
    <row r="21" spans="1:2" ht="13.5">
      <c r="A21">
        <v>0.1</v>
      </c>
      <c r="B21" s="2">
        <f t="shared" si="0"/>
        <v>-0.04900000000000001</v>
      </c>
    </row>
    <row r="22" spans="1:2" ht="13.5">
      <c r="A22">
        <v>0.11</v>
      </c>
      <c r="B22" s="2">
        <f t="shared" si="0"/>
        <v>-0.05929</v>
      </c>
    </row>
    <row r="23" spans="1:2" ht="13.5">
      <c r="A23">
        <v>0.12</v>
      </c>
      <c r="B23" s="2">
        <f t="shared" si="0"/>
        <v>-0.07056</v>
      </c>
    </row>
    <row r="24" spans="1:2" ht="13.5">
      <c r="A24">
        <v>0.13</v>
      </c>
      <c r="B24" s="2">
        <f t="shared" si="0"/>
        <v>-0.08281000000000002</v>
      </c>
    </row>
    <row r="25" spans="1:2" ht="13.5">
      <c r="A25">
        <v>0.14</v>
      </c>
      <c r="B25" s="2">
        <f t="shared" si="0"/>
        <v>-0.09604000000000003</v>
      </c>
    </row>
    <row r="26" spans="1:2" ht="13.5">
      <c r="A26">
        <v>0.15</v>
      </c>
      <c r="B26" s="2">
        <f t="shared" si="0"/>
        <v>-0.11025</v>
      </c>
    </row>
    <row r="27" spans="1:2" ht="13.5">
      <c r="A27">
        <v>0.16</v>
      </c>
      <c r="B27" s="2">
        <f t="shared" si="0"/>
        <v>-0.12544</v>
      </c>
    </row>
    <row r="28" spans="1:2" ht="13.5">
      <c r="A28">
        <v>0.17</v>
      </c>
      <c r="B28" s="2">
        <f t="shared" si="0"/>
        <v>-0.14161</v>
      </c>
    </row>
    <row r="29" spans="1:2" ht="13.5">
      <c r="A29">
        <v>0.18</v>
      </c>
      <c r="B29" s="2">
        <f t="shared" si="0"/>
        <v>-0.15875999999999998</v>
      </c>
    </row>
    <row r="30" spans="1:2" ht="13.5">
      <c r="A30">
        <v>0.19</v>
      </c>
      <c r="B30" s="2">
        <f t="shared" si="0"/>
        <v>-0.17689000000000002</v>
      </c>
    </row>
    <row r="31" spans="1:2" ht="13.5">
      <c r="A31">
        <v>0.2</v>
      </c>
      <c r="B31" s="2">
        <f t="shared" si="0"/>
        <v>-0.19600000000000004</v>
      </c>
    </row>
    <row r="32" spans="1:2" ht="13.5">
      <c r="A32">
        <v>0.21</v>
      </c>
      <c r="B32" s="2">
        <f t="shared" si="0"/>
        <v>-0.21609000000000003</v>
      </c>
    </row>
    <row r="33" spans="1:2" ht="13.5">
      <c r="A33">
        <v>0.22</v>
      </c>
      <c r="B33" s="2">
        <f t="shared" si="0"/>
        <v>-0.23716</v>
      </c>
    </row>
    <row r="34" spans="1:2" ht="13.5">
      <c r="A34">
        <v>0.23</v>
      </c>
      <c r="B34" s="2">
        <f t="shared" si="0"/>
        <v>-0.25921000000000005</v>
      </c>
    </row>
    <row r="35" spans="1:2" ht="13.5">
      <c r="A35">
        <v>0.24</v>
      </c>
      <c r="B35" s="2">
        <f t="shared" si="0"/>
        <v>-0.28224</v>
      </c>
    </row>
    <row r="36" spans="1:2" ht="13.5">
      <c r="A36">
        <v>0.25</v>
      </c>
      <c r="B36" s="2">
        <f t="shared" si="0"/>
        <v>-0.30625</v>
      </c>
    </row>
    <row r="37" spans="1:2" ht="13.5">
      <c r="A37">
        <v>0.26</v>
      </c>
      <c r="B37" s="2">
        <f t="shared" si="0"/>
        <v>-0.3312400000000001</v>
      </c>
    </row>
    <row r="38" spans="1:2" ht="13.5">
      <c r="A38">
        <v>0.27</v>
      </c>
      <c r="B38" s="2">
        <f t="shared" si="0"/>
        <v>-0.3572100000000001</v>
      </c>
    </row>
    <row r="39" spans="1:2" ht="13.5">
      <c r="A39">
        <v>0.28</v>
      </c>
      <c r="B39" s="2">
        <f t="shared" si="0"/>
        <v>-0.3841600000000001</v>
      </c>
    </row>
    <row r="40" spans="1:2" ht="13.5">
      <c r="A40">
        <v>0.29</v>
      </c>
      <c r="B40" s="2">
        <f t="shared" si="0"/>
        <v>-0.41208999999999996</v>
      </c>
    </row>
    <row r="41" spans="1:2" ht="13.5">
      <c r="A41">
        <v>0.3</v>
      </c>
      <c r="B41" s="2">
        <f t="shared" si="0"/>
        <v>-0.441</v>
      </c>
    </row>
    <row r="42" spans="1:2" ht="13.5">
      <c r="A42">
        <v>0.31</v>
      </c>
      <c r="B42" s="2">
        <f t="shared" si="0"/>
        <v>-0.47089000000000003</v>
      </c>
    </row>
    <row r="43" spans="1:2" ht="13.5">
      <c r="A43">
        <v>0.32</v>
      </c>
      <c r="B43" s="2">
        <f aca="true" t="shared" si="1" ref="B43:B74">$B$1*A43-0.5*$B$3*A43*A43</f>
        <v>-0.50176</v>
      </c>
    </row>
    <row r="44" spans="1:2" ht="13.5">
      <c r="A44">
        <v>0.33</v>
      </c>
      <c r="B44" s="2">
        <f t="shared" si="1"/>
        <v>-0.5336100000000001</v>
      </c>
    </row>
    <row r="45" spans="1:2" ht="13.5">
      <c r="A45">
        <v>0.34</v>
      </c>
      <c r="B45" s="2">
        <f t="shared" si="1"/>
        <v>-0.56644</v>
      </c>
    </row>
    <row r="46" spans="1:2" ht="13.5">
      <c r="A46">
        <v>0.35</v>
      </c>
      <c r="B46" s="2">
        <f t="shared" si="1"/>
        <v>-0.60025</v>
      </c>
    </row>
    <row r="47" spans="1:2" ht="13.5">
      <c r="A47">
        <v>0.36</v>
      </c>
      <c r="B47" s="2">
        <f t="shared" si="1"/>
        <v>-0.6350399999999999</v>
      </c>
    </row>
    <row r="48" spans="1:2" ht="13.5">
      <c r="A48">
        <v>0.37</v>
      </c>
      <c r="B48" s="2">
        <f t="shared" si="1"/>
        <v>-0.67081</v>
      </c>
    </row>
    <row r="49" spans="1:2" ht="13.5">
      <c r="A49">
        <v>0.38</v>
      </c>
      <c r="B49" s="2">
        <f t="shared" si="1"/>
        <v>-0.7075600000000001</v>
      </c>
    </row>
    <row r="50" spans="1:2" ht="13.5">
      <c r="A50">
        <v>0.39</v>
      </c>
      <c r="B50" s="2">
        <f t="shared" si="1"/>
        <v>-0.7452900000000001</v>
      </c>
    </row>
    <row r="51" spans="1:2" ht="13.5">
      <c r="A51">
        <v>0.4</v>
      </c>
      <c r="B51" s="2">
        <f t="shared" si="1"/>
        <v>-0.7840000000000001</v>
      </c>
    </row>
    <row r="52" spans="1:2" ht="13.5">
      <c r="A52">
        <v>0.41</v>
      </c>
      <c r="B52" s="2">
        <f t="shared" si="1"/>
        <v>-0.8236899999999999</v>
      </c>
    </row>
    <row r="53" spans="1:2" ht="13.5">
      <c r="A53">
        <v>0.42</v>
      </c>
      <c r="B53" s="2">
        <f t="shared" si="1"/>
        <v>-0.8643600000000001</v>
      </c>
    </row>
    <row r="54" spans="1:2" ht="13.5">
      <c r="A54">
        <v>0.43</v>
      </c>
      <c r="B54" s="2">
        <f t="shared" si="1"/>
        <v>-0.9060100000000001</v>
      </c>
    </row>
    <row r="55" spans="1:2" ht="13.5">
      <c r="A55">
        <v>0.44</v>
      </c>
      <c r="B55" s="2">
        <f t="shared" si="1"/>
        <v>-0.94864</v>
      </c>
    </row>
    <row r="56" spans="1:2" ht="13.5">
      <c r="A56">
        <v>0.45</v>
      </c>
      <c r="B56" s="2">
        <f t="shared" si="1"/>
        <v>-0.9922500000000001</v>
      </c>
    </row>
    <row r="57" spans="1:2" ht="13.5">
      <c r="A57">
        <v>0.46</v>
      </c>
      <c r="B57" s="2">
        <f t="shared" si="1"/>
        <v>-1.0368400000000002</v>
      </c>
    </row>
    <row r="58" spans="1:2" ht="13.5">
      <c r="A58">
        <v>0.47</v>
      </c>
      <c r="B58" s="2">
        <f t="shared" si="1"/>
        <v>-1.0824099999999999</v>
      </c>
    </row>
    <row r="59" spans="1:2" ht="13.5">
      <c r="A59">
        <v>0.48</v>
      </c>
      <c r="B59" s="2">
        <f t="shared" si="1"/>
        <v>-1.12896</v>
      </c>
    </row>
    <row r="60" spans="1:2" ht="13.5">
      <c r="A60">
        <v>0.49</v>
      </c>
      <c r="B60" s="2">
        <f t="shared" si="1"/>
        <v>-1.17649</v>
      </c>
    </row>
    <row r="61" spans="1:2" ht="13.5">
      <c r="A61">
        <v>0.5</v>
      </c>
      <c r="B61" s="2">
        <f t="shared" si="1"/>
        <v>-1.225</v>
      </c>
    </row>
    <row r="62" spans="1:2" ht="13.5">
      <c r="A62">
        <v>0.51</v>
      </c>
      <c r="B62" s="2">
        <f t="shared" si="1"/>
        <v>-1.2744900000000001</v>
      </c>
    </row>
    <row r="63" spans="1:2" ht="13.5">
      <c r="A63">
        <v>0.52</v>
      </c>
      <c r="B63" s="2">
        <f t="shared" si="1"/>
        <v>-1.3249600000000004</v>
      </c>
    </row>
    <row r="64" spans="1:2" ht="13.5">
      <c r="A64">
        <v>0.53</v>
      </c>
      <c r="B64" s="2">
        <f t="shared" si="1"/>
        <v>-1.3764100000000004</v>
      </c>
    </row>
    <row r="65" spans="1:2" ht="13.5">
      <c r="A65">
        <v>0.54</v>
      </c>
      <c r="B65" s="2">
        <f t="shared" si="1"/>
        <v>-1.4288400000000003</v>
      </c>
    </row>
    <row r="66" spans="1:2" ht="13.5">
      <c r="A66">
        <v>0.55</v>
      </c>
      <c r="B66" s="2">
        <f t="shared" si="1"/>
        <v>-1.4822500000000003</v>
      </c>
    </row>
    <row r="67" spans="1:2" ht="13.5">
      <c r="A67">
        <v>0.56</v>
      </c>
      <c r="B67" s="2">
        <f t="shared" si="1"/>
        <v>-1.5366400000000004</v>
      </c>
    </row>
    <row r="68" spans="1:2" ht="13.5">
      <c r="A68">
        <v>0.57</v>
      </c>
      <c r="B68" s="2">
        <f t="shared" si="1"/>
        <v>-1.59201</v>
      </c>
    </row>
    <row r="69" spans="1:2" ht="13.5">
      <c r="A69">
        <v>0.58</v>
      </c>
      <c r="B69" s="2">
        <f t="shared" si="1"/>
        <v>-1.6483599999999998</v>
      </c>
    </row>
    <row r="70" spans="1:2" ht="13.5">
      <c r="A70">
        <v>0.59</v>
      </c>
      <c r="B70" s="2">
        <f t="shared" si="1"/>
        <v>-1.70569</v>
      </c>
    </row>
    <row r="71" spans="1:2" ht="13.5">
      <c r="A71">
        <v>0.6</v>
      </c>
      <c r="B71" s="2">
        <f t="shared" si="1"/>
        <v>-1.764</v>
      </c>
    </row>
    <row r="72" spans="1:2" ht="13.5">
      <c r="A72">
        <v>0.61</v>
      </c>
      <c r="B72" s="2">
        <f t="shared" si="1"/>
        <v>-1.82329</v>
      </c>
    </row>
    <row r="73" spans="1:2" ht="13.5">
      <c r="A73">
        <v>0.62</v>
      </c>
      <c r="B73" s="2">
        <f t="shared" si="1"/>
        <v>-1.8835600000000001</v>
      </c>
    </row>
    <row r="74" spans="1:2" ht="13.5">
      <c r="A74">
        <v>0.63</v>
      </c>
      <c r="B74" s="2">
        <f t="shared" si="1"/>
        <v>-1.9448100000000001</v>
      </c>
    </row>
    <row r="75" spans="1:2" ht="13.5">
      <c r="A75">
        <v>0.64</v>
      </c>
      <c r="B75" s="2">
        <f aca="true" t="shared" si="2" ref="B75:B106">$B$1*A75-0.5*$B$3*A75*A75</f>
        <v>-2.00704</v>
      </c>
    </row>
    <row r="76" spans="1:2" ht="13.5">
      <c r="A76">
        <v>0.65</v>
      </c>
      <c r="B76" s="2">
        <f t="shared" si="2"/>
        <v>-2.0702500000000006</v>
      </c>
    </row>
    <row r="77" spans="1:2" ht="13.5">
      <c r="A77">
        <v>0.66</v>
      </c>
      <c r="B77" s="2">
        <f t="shared" si="2"/>
        <v>-2.1344400000000006</v>
      </c>
    </row>
    <row r="78" spans="1:2" ht="13.5">
      <c r="A78">
        <v>0.67</v>
      </c>
      <c r="B78" s="2">
        <f t="shared" si="2"/>
        <v>-2.1996100000000003</v>
      </c>
    </row>
    <row r="79" spans="1:2" ht="13.5">
      <c r="A79">
        <v>0.68</v>
      </c>
      <c r="B79" s="2">
        <f t="shared" si="2"/>
        <v>-2.26576</v>
      </c>
    </row>
    <row r="80" spans="1:2" ht="13.5">
      <c r="A80">
        <v>0.69</v>
      </c>
      <c r="B80" s="2">
        <f t="shared" si="2"/>
        <v>-2.3328899999999995</v>
      </c>
    </row>
    <row r="81" spans="1:2" ht="13.5">
      <c r="A81">
        <v>0.7</v>
      </c>
      <c r="B81" s="2">
        <f t="shared" si="2"/>
        <v>-2.401</v>
      </c>
    </row>
    <row r="82" spans="1:2" ht="13.5">
      <c r="A82">
        <v>0.71</v>
      </c>
      <c r="B82" s="2">
        <f t="shared" si="2"/>
        <v>-2.47009</v>
      </c>
    </row>
    <row r="83" spans="1:2" ht="13.5">
      <c r="A83">
        <v>0.72</v>
      </c>
      <c r="B83" s="2">
        <f t="shared" si="2"/>
        <v>-2.5401599999999998</v>
      </c>
    </row>
    <row r="84" spans="1:2" ht="13.5">
      <c r="A84">
        <v>0.73</v>
      </c>
      <c r="B84" s="2">
        <f t="shared" si="2"/>
        <v>-2.61121</v>
      </c>
    </row>
    <row r="85" spans="1:2" ht="13.5">
      <c r="A85">
        <v>0.74</v>
      </c>
      <c r="B85" s="2">
        <f t="shared" si="2"/>
        <v>-2.68324</v>
      </c>
    </row>
    <row r="86" spans="1:2" ht="13.5">
      <c r="A86">
        <v>0.75</v>
      </c>
      <c r="B86" s="2">
        <f t="shared" si="2"/>
        <v>-2.75625</v>
      </c>
    </row>
    <row r="87" spans="1:2" ht="13.5">
      <c r="A87">
        <v>0.76</v>
      </c>
      <c r="B87" s="2">
        <f t="shared" si="2"/>
        <v>-2.8302400000000003</v>
      </c>
    </row>
    <row r="88" spans="1:2" ht="13.5">
      <c r="A88">
        <v>0.77</v>
      </c>
      <c r="B88" s="2">
        <f t="shared" si="2"/>
        <v>-2.9052100000000003</v>
      </c>
    </row>
    <row r="89" spans="1:2" ht="13.5">
      <c r="A89">
        <v>0.78</v>
      </c>
      <c r="B89" s="2">
        <f t="shared" si="2"/>
        <v>-2.9811600000000005</v>
      </c>
    </row>
    <row r="90" spans="1:2" ht="13.5">
      <c r="A90">
        <v>0.79</v>
      </c>
      <c r="B90" s="2">
        <f t="shared" si="2"/>
        <v>-3.0580900000000004</v>
      </c>
    </row>
    <row r="91" spans="1:2" ht="13.5">
      <c r="A91">
        <v>0.8</v>
      </c>
      <c r="B91" s="2">
        <f t="shared" si="2"/>
        <v>-3.1360000000000006</v>
      </c>
    </row>
    <row r="92" spans="1:2" ht="13.5">
      <c r="A92">
        <v>0.81</v>
      </c>
      <c r="B92" s="2">
        <f t="shared" si="2"/>
        <v>-3.214890000000001</v>
      </c>
    </row>
    <row r="93" spans="1:2" ht="13.5">
      <c r="A93">
        <v>0.82</v>
      </c>
      <c r="B93" s="2">
        <f t="shared" si="2"/>
        <v>-3.2947599999999997</v>
      </c>
    </row>
    <row r="94" spans="1:2" ht="13.5">
      <c r="A94">
        <v>0.83</v>
      </c>
      <c r="B94" s="2">
        <f t="shared" si="2"/>
        <v>-3.37561</v>
      </c>
    </row>
    <row r="95" spans="1:2" ht="13.5">
      <c r="A95">
        <v>0.84</v>
      </c>
      <c r="B95" s="2">
        <f t="shared" si="2"/>
        <v>-3.4574400000000005</v>
      </c>
    </row>
    <row r="96" spans="1:2" ht="13.5">
      <c r="A96">
        <v>0.85</v>
      </c>
      <c r="B96" s="2">
        <f t="shared" si="2"/>
        <v>-3.54025</v>
      </c>
    </row>
    <row r="97" spans="1:2" ht="13.5">
      <c r="A97">
        <v>0.86</v>
      </c>
      <c r="B97" s="2">
        <f t="shared" si="2"/>
        <v>-3.6240400000000004</v>
      </c>
    </row>
    <row r="98" spans="1:2" ht="13.5">
      <c r="A98">
        <v>0.87</v>
      </c>
      <c r="B98" s="2">
        <f t="shared" si="2"/>
        <v>-3.7088099999999997</v>
      </c>
    </row>
    <row r="99" spans="1:2" ht="13.5">
      <c r="A99">
        <v>0.88</v>
      </c>
      <c r="B99" s="2">
        <f t="shared" si="2"/>
        <v>-3.79456</v>
      </c>
    </row>
    <row r="100" spans="1:2" ht="13.5">
      <c r="A100">
        <v>0.89</v>
      </c>
      <c r="B100" s="2">
        <f t="shared" si="2"/>
        <v>-3.881290000000001</v>
      </c>
    </row>
    <row r="101" spans="1:2" ht="13.5">
      <c r="A101">
        <v>0.9</v>
      </c>
      <c r="B101" s="2">
        <f t="shared" si="2"/>
        <v>-3.9690000000000003</v>
      </c>
    </row>
    <row r="102" spans="1:2" ht="13.5">
      <c r="A102">
        <v>0.91</v>
      </c>
      <c r="B102" s="2">
        <f t="shared" si="2"/>
        <v>-4.057690000000001</v>
      </c>
    </row>
    <row r="103" spans="1:2" ht="13.5">
      <c r="A103">
        <v>0.92</v>
      </c>
      <c r="B103" s="2">
        <f t="shared" si="2"/>
        <v>-4.147360000000001</v>
      </c>
    </row>
    <row r="104" spans="1:2" ht="13.5">
      <c r="A104">
        <v>0.93</v>
      </c>
      <c r="B104" s="2">
        <f t="shared" si="2"/>
        <v>-4.238010000000001</v>
      </c>
    </row>
    <row r="105" spans="1:2" ht="13.5">
      <c r="A105">
        <v>0.94</v>
      </c>
      <c r="B105" s="2">
        <f t="shared" si="2"/>
        <v>-4.3296399999999995</v>
      </c>
    </row>
    <row r="106" spans="1:2" ht="13.5">
      <c r="A106">
        <v>0.95</v>
      </c>
      <c r="B106" s="2">
        <f t="shared" si="2"/>
        <v>-4.42225</v>
      </c>
    </row>
    <row r="107" spans="1:2" ht="13.5">
      <c r="A107">
        <v>0.96</v>
      </c>
      <c r="B107" s="2">
        <f aca="true" t="shared" si="3" ref="B107:B138">$B$1*A107-0.5*$B$3*A107*A107</f>
        <v>-4.51584</v>
      </c>
    </row>
    <row r="108" spans="1:2" ht="13.5">
      <c r="A108">
        <v>0.97</v>
      </c>
      <c r="B108" s="2">
        <f t="shared" si="3"/>
        <v>-4.61041</v>
      </c>
    </row>
    <row r="109" spans="1:2" ht="13.5">
      <c r="A109">
        <v>0.98</v>
      </c>
      <c r="B109" s="2">
        <f t="shared" si="3"/>
        <v>-4.70596</v>
      </c>
    </row>
    <row r="110" spans="1:2" ht="13.5">
      <c r="A110">
        <v>0.99</v>
      </c>
      <c r="B110" s="2">
        <f t="shared" si="3"/>
        <v>-4.80249</v>
      </c>
    </row>
    <row r="111" spans="1:2" ht="13.5">
      <c r="A111">
        <v>1</v>
      </c>
      <c r="B111" s="2">
        <f t="shared" si="3"/>
        <v>-4.9</v>
      </c>
    </row>
    <row r="112" spans="1:2" ht="13.5">
      <c r="A112">
        <v>1.01</v>
      </c>
      <c r="B112" s="2">
        <f t="shared" si="3"/>
        <v>-4.998490000000001</v>
      </c>
    </row>
    <row r="113" spans="1:2" ht="13.5">
      <c r="A113">
        <v>1.02</v>
      </c>
      <c r="B113" s="2">
        <f t="shared" si="3"/>
        <v>-5.0979600000000005</v>
      </c>
    </row>
    <row r="114" spans="1:2" ht="13.5">
      <c r="A114">
        <v>1.03</v>
      </c>
      <c r="B114" s="2">
        <f t="shared" si="3"/>
        <v>-5.198410000000001</v>
      </c>
    </row>
    <row r="115" spans="1:2" ht="13.5">
      <c r="A115">
        <v>1.04</v>
      </c>
      <c r="B115" s="2">
        <f t="shared" si="3"/>
        <v>-5.299840000000001</v>
      </c>
    </row>
    <row r="116" spans="1:2" ht="13.5">
      <c r="A116">
        <v>1.05</v>
      </c>
      <c r="B116" s="2">
        <f t="shared" si="3"/>
        <v>-5.40225</v>
      </c>
    </row>
    <row r="117" spans="1:2" ht="13.5">
      <c r="A117">
        <v>1.06</v>
      </c>
      <c r="B117" s="2">
        <f t="shared" si="3"/>
        <v>-5.505640000000001</v>
      </c>
    </row>
    <row r="118" spans="1:2" ht="13.5">
      <c r="A118">
        <v>1.07</v>
      </c>
      <c r="B118" s="2">
        <f t="shared" si="3"/>
        <v>-5.610010000000001</v>
      </c>
    </row>
    <row r="119" spans="1:2" ht="13.5">
      <c r="A119">
        <v>1.08</v>
      </c>
      <c r="B119" s="2">
        <f t="shared" si="3"/>
        <v>-5.715360000000001</v>
      </c>
    </row>
    <row r="120" spans="1:2" ht="13.5">
      <c r="A120">
        <v>1.09</v>
      </c>
      <c r="B120" s="2">
        <f t="shared" si="3"/>
        <v>-5.821690000000002</v>
      </c>
    </row>
    <row r="121" spans="1:2" ht="13.5">
      <c r="A121">
        <v>1.1</v>
      </c>
      <c r="B121" s="2">
        <f t="shared" si="3"/>
        <v>-5.929000000000001</v>
      </c>
    </row>
    <row r="122" spans="1:2" ht="13.5">
      <c r="A122">
        <v>1.11</v>
      </c>
      <c r="B122" s="2">
        <f t="shared" si="3"/>
        <v>-6.037290000000001</v>
      </c>
    </row>
    <row r="123" spans="1:2" ht="13.5">
      <c r="A123">
        <v>1.12</v>
      </c>
      <c r="B123" s="2">
        <f t="shared" si="3"/>
        <v>-6.146560000000002</v>
      </c>
    </row>
    <row r="124" spans="1:2" ht="13.5">
      <c r="A124">
        <v>1.13</v>
      </c>
      <c r="B124" s="2">
        <f t="shared" si="3"/>
        <v>-6.25681</v>
      </c>
    </row>
    <row r="125" spans="1:2" ht="13.5">
      <c r="A125">
        <v>1.14</v>
      </c>
      <c r="B125" s="2">
        <f t="shared" si="3"/>
        <v>-6.36804</v>
      </c>
    </row>
    <row r="126" spans="1:2" ht="13.5">
      <c r="A126">
        <v>1.15</v>
      </c>
      <c r="B126" s="2">
        <f t="shared" si="3"/>
        <v>-6.480249999999999</v>
      </c>
    </row>
    <row r="127" spans="1:2" ht="13.5">
      <c r="A127">
        <v>1.16</v>
      </c>
      <c r="B127" s="2">
        <f t="shared" si="3"/>
        <v>-6.593439999999999</v>
      </c>
    </row>
    <row r="128" spans="1:2" ht="13.5">
      <c r="A128">
        <v>1.17</v>
      </c>
      <c r="B128" s="2">
        <f t="shared" si="3"/>
        <v>-6.707609999999999</v>
      </c>
    </row>
    <row r="129" spans="1:2" ht="13.5">
      <c r="A129">
        <v>1.18</v>
      </c>
      <c r="B129" s="2">
        <f t="shared" si="3"/>
        <v>-6.82276</v>
      </c>
    </row>
    <row r="130" spans="1:2" ht="13.5">
      <c r="A130">
        <v>1.19</v>
      </c>
      <c r="B130" s="2">
        <f t="shared" si="3"/>
        <v>-6.93889</v>
      </c>
    </row>
    <row r="131" spans="1:2" ht="13.5">
      <c r="A131">
        <v>1.2</v>
      </c>
      <c r="B131" s="2">
        <f t="shared" si="3"/>
        <v>-7.056</v>
      </c>
    </row>
    <row r="132" spans="1:2" ht="13.5">
      <c r="A132">
        <v>1.21</v>
      </c>
      <c r="B132" s="2">
        <f t="shared" si="3"/>
        <v>-7.1740900000000005</v>
      </c>
    </row>
    <row r="133" spans="1:2" ht="13.5">
      <c r="A133">
        <v>1.22</v>
      </c>
      <c r="B133" s="2">
        <f t="shared" si="3"/>
        <v>-7.29316</v>
      </c>
    </row>
    <row r="134" spans="1:2" ht="13.5">
      <c r="A134">
        <v>1.23</v>
      </c>
      <c r="B134" s="2">
        <f t="shared" si="3"/>
        <v>-7.41321</v>
      </c>
    </row>
    <row r="135" spans="1:2" ht="13.5">
      <c r="A135">
        <v>1.24</v>
      </c>
      <c r="B135" s="2">
        <f t="shared" si="3"/>
        <v>-7.5342400000000005</v>
      </c>
    </row>
    <row r="136" spans="1:2" ht="13.5">
      <c r="A136">
        <v>1.25</v>
      </c>
      <c r="B136" s="2">
        <f t="shared" si="3"/>
        <v>-7.65625</v>
      </c>
    </row>
    <row r="137" spans="1:2" ht="13.5">
      <c r="A137">
        <v>1.26</v>
      </c>
      <c r="B137" s="2">
        <f t="shared" si="3"/>
        <v>-7.779240000000001</v>
      </c>
    </row>
    <row r="138" spans="1:2" ht="13.5">
      <c r="A138">
        <v>1.27</v>
      </c>
      <c r="B138" s="2">
        <f t="shared" si="3"/>
        <v>-7.903210000000001</v>
      </c>
    </row>
    <row r="139" spans="1:2" ht="13.5">
      <c r="A139">
        <v>1.28</v>
      </c>
      <c r="B139" s="2">
        <f aca="true" t="shared" si="4" ref="B139:B161">$B$1*A139-0.5*$B$3*A139*A139</f>
        <v>-8.02816</v>
      </c>
    </row>
    <row r="140" spans="1:2" ht="13.5">
      <c r="A140">
        <v>1.29</v>
      </c>
      <c r="B140" s="2">
        <f t="shared" si="4"/>
        <v>-8.154090000000002</v>
      </c>
    </row>
    <row r="141" spans="1:2" ht="13.5">
      <c r="A141">
        <v>1.3</v>
      </c>
      <c r="B141" s="2">
        <f t="shared" si="4"/>
        <v>-8.281000000000002</v>
      </c>
    </row>
    <row r="142" spans="1:2" ht="13.5">
      <c r="A142">
        <v>1.31</v>
      </c>
      <c r="B142" s="2">
        <f t="shared" si="4"/>
        <v>-8.408890000000001</v>
      </c>
    </row>
    <row r="143" spans="1:2" ht="13.5">
      <c r="A143">
        <v>1.32</v>
      </c>
      <c r="B143" s="2">
        <f t="shared" si="4"/>
        <v>-8.537760000000002</v>
      </c>
    </row>
    <row r="144" spans="1:2" ht="13.5">
      <c r="A144">
        <v>1.33</v>
      </c>
      <c r="B144" s="2">
        <f t="shared" si="4"/>
        <v>-8.667610000000002</v>
      </c>
    </row>
    <row r="145" spans="1:2" ht="13.5">
      <c r="A145">
        <v>1.34</v>
      </c>
      <c r="B145" s="2">
        <f t="shared" si="4"/>
        <v>-8.798440000000001</v>
      </c>
    </row>
    <row r="146" spans="1:2" ht="13.5">
      <c r="A146">
        <v>1.35</v>
      </c>
      <c r="B146" s="2">
        <f t="shared" si="4"/>
        <v>-8.930250000000003</v>
      </c>
    </row>
    <row r="147" spans="1:2" ht="13.5">
      <c r="A147">
        <v>1.36</v>
      </c>
      <c r="B147" s="2">
        <f t="shared" si="4"/>
        <v>-9.06304</v>
      </c>
    </row>
    <row r="148" spans="1:2" ht="13.5">
      <c r="A148">
        <v>1.37</v>
      </c>
      <c r="B148" s="2">
        <f t="shared" si="4"/>
        <v>-9.196810000000003</v>
      </c>
    </row>
    <row r="149" spans="1:2" ht="13.5">
      <c r="A149">
        <v>1.38</v>
      </c>
      <c r="B149" s="2">
        <f t="shared" si="4"/>
        <v>-9.331559999999998</v>
      </c>
    </row>
    <row r="150" spans="1:2" ht="13.5">
      <c r="A150">
        <v>1.39</v>
      </c>
      <c r="B150" s="2">
        <f t="shared" si="4"/>
        <v>-9.467289999999998</v>
      </c>
    </row>
    <row r="151" spans="1:2" ht="13.5">
      <c r="A151">
        <v>1.4</v>
      </c>
      <c r="B151" s="2">
        <f t="shared" si="4"/>
        <v>-9.604</v>
      </c>
    </row>
    <row r="152" spans="1:2" ht="13.5">
      <c r="A152">
        <v>1.41</v>
      </c>
      <c r="B152" s="2">
        <f t="shared" si="4"/>
        <v>-9.741689999999998</v>
      </c>
    </row>
    <row r="153" spans="1:2" ht="13.5">
      <c r="A153">
        <v>1.42</v>
      </c>
      <c r="B153" s="2">
        <f t="shared" si="4"/>
        <v>-9.88036</v>
      </c>
    </row>
    <row r="154" spans="1:2" ht="13.5">
      <c r="A154">
        <v>1.43</v>
      </c>
      <c r="B154" s="2">
        <f t="shared" si="4"/>
        <v>-10.020010000000001</v>
      </c>
    </row>
    <row r="155" spans="1:2" ht="13.5">
      <c r="A155">
        <v>1.44</v>
      </c>
      <c r="B155" s="2">
        <f t="shared" si="4"/>
        <v>-10.160639999999999</v>
      </c>
    </row>
    <row r="156" spans="1:2" ht="13.5">
      <c r="A156">
        <v>1.45</v>
      </c>
      <c r="B156" s="2">
        <f t="shared" si="4"/>
        <v>-10.30225</v>
      </c>
    </row>
    <row r="157" spans="1:2" ht="13.5">
      <c r="A157">
        <v>1.46</v>
      </c>
      <c r="B157" s="2">
        <f t="shared" si="4"/>
        <v>-10.44484</v>
      </c>
    </row>
    <row r="158" spans="1:2" ht="13.5">
      <c r="A158">
        <v>1.47</v>
      </c>
      <c r="B158" s="2">
        <f t="shared" si="4"/>
        <v>-10.58841</v>
      </c>
    </row>
    <row r="159" spans="1:2" ht="13.5">
      <c r="A159">
        <v>1.48</v>
      </c>
      <c r="B159" s="2">
        <f t="shared" si="4"/>
        <v>-10.73296</v>
      </c>
    </row>
    <row r="160" spans="1:2" ht="13.5">
      <c r="A160">
        <v>1.49</v>
      </c>
      <c r="B160" s="2">
        <f t="shared" si="4"/>
        <v>-10.87849</v>
      </c>
    </row>
    <row r="161" spans="1:2" ht="13.5">
      <c r="A161">
        <v>1.5</v>
      </c>
      <c r="B161" s="2">
        <f t="shared" si="4"/>
        <v>-11.025</v>
      </c>
    </row>
  </sheetData>
  <sheetProtection/>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D91"/>
  <sheetViews>
    <sheetView zoomScalePageLayoutView="0" workbookViewId="0" topLeftCell="A1">
      <selection activeCell="A1" sqref="A1"/>
    </sheetView>
  </sheetViews>
  <sheetFormatPr defaultColWidth="9.140625" defaultRowHeight="15"/>
  <cols>
    <col min="1" max="1" width="27.421875" style="0" bestFit="1" customWidth="1"/>
  </cols>
  <sheetData>
    <row r="1" spans="1:4" ht="15">
      <c r="A1" t="s">
        <v>1</v>
      </c>
      <c r="B1" s="1">
        <v>-10</v>
      </c>
      <c r="C1" t="s">
        <v>38</v>
      </c>
      <c r="D1" t="s">
        <v>80</v>
      </c>
    </row>
    <row r="2" spans="1:4" ht="15">
      <c r="A2" t="s">
        <v>64</v>
      </c>
      <c r="B2" s="1">
        <v>-10</v>
      </c>
      <c r="C2" t="s">
        <v>63</v>
      </c>
      <c r="D2" t="s">
        <v>80</v>
      </c>
    </row>
    <row r="3" spans="1:2" ht="15">
      <c r="A3" t="s">
        <v>3</v>
      </c>
      <c r="B3">
        <v>9.8</v>
      </c>
    </row>
    <row r="6" spans="1:4" ht="15">
      <c r="A6" t="s">
        <v>60</v>
      </c>
      <c r="B6" s="6">
        <f>(-B1+SQRT(B1*B1-2*B3*B2))/-B3</f>
        <v>-2.7759847483760463</v>
      </c>
      <c r="C6" t="s">
        <v>61</v>
      </c>
      <c r="D6" t="s">
        <v>65</v>
      </c>
    </row>
    <row r="7" spans="2:4" ht="15">
      <c r="B7" s="6">
        <f>(-B1-SQRT(B1*B1-2*B3*B2))/-B3</f>
        <v>0.735168421845434</v>
      </c>
      <c r="C7" t="s">
        <v>61</v>
      </c>
      <c r="D7" t="s">
        <v>66</v>
      </c>
    </row>
    <row r="10" spans="1:2" ht="15">
      <c r="A10" s="4" t="s">
        <v>5</v>
      </c>
      <c r="B10" t="s">
        <v>8</v>
      </c>
    </row>
    <row r="11" spans="1:2" ht="15">
      <c r="A11">
        <v>0</v>
      </c>
      <c r="B11" s="2">
        <f aca="true" t="shared" si="0" ref="B11:B42">$B$1*A11-0.5*$B$3*A11*A11</f>
        <v>0</v>
      </c>
    </row>
    <row r="12" spans="1:2" ht="13.5">
      <c r="A12">
        <v>0.01</v>
      </c>
      <c r="B12" s="2">
        <f t="shared" si="0"/>
        <v>-0.10049000000000001</v>
      </c>
    </row>
    <row r="13" spans="1:2" ht="13.5">
      <c r="A13">
        <v>0.02</v>
      </c>
      <c r="B13" s="2">
        <f t="shared" si="0"/>
        <v>-0.20196</v>
      </c>
    </row>
    <row r="14" spans="1:2" ht="13.5">
      <c r="A14">
        <v>0.03</v>
      </c>
      <c r="B14" s="2">
        <f t="shared" si="0"/>
        <v>-0.30441</v>
      </c>
    </row>
    <row r="15" spans="1:2" ht="13.5">
      <c r="A15">
        <v>0.04</v>
      </c>
      <c r="B15" s="2">
        <f t="shared" si="0"/>
        <v>-0.40784000000000004</v>
      </c>
    </row>
    <row r="16" spans="1:2" ht="13.5">
      <c r="A16">
        <v>0.05</v>
      </c>
      <c r="B16" s="2">
        <f t="shared" si="0"/>
        <v>-0.51225</v>
      </c>
    </row>
    <row r="17" spans="1:2" ht="13.5">
      <c r="A17">
        <v>0.06</v>
      </c>
      <c r="B17" s="2">
        <f t="shared" si="0"/>
        <v>-0.61764</v>
      </c>
    </row>
    <row r="18" spans="1:2" ht="13.5">
      <c r="A18">
        <v>0.07</v>
      </c>
      <c r="B18" s="2">
        <f t="shared" si="0"/>
        <v>-0.72401</v>
      </c>
    </row>
    <row r="19" spans="1:2" ht="13.5">
      <c r="A19">
        <v>0.08</v>
      </c>
      <c r="B19" s="2">
        <f t="shared" si="0"/>
        <v>-0.8313600000000001</v>
      </c>
    </row>
    <row r="20" spans="1:2" ht="13.5">
      <c r="A20">
        <v>0.09</v>
      </c>
      <c r="B20" s="2">
        <f t="shared" si="0"/>
        <v>-0.9396899999999999</v>
      </c>
    </row>
    <row r="21" spans="1:2" ht="13.5">
      <c r="A21">
        <v>0.1</v>
      </c>
      <c r="B21" s="2">
        <f t="shared" si="0"/>
        <v>-1.049</v>
      </c>
    </row>
    <row r="22" spans="1:2" ht="13.5">
      <c r="A22">
        <v>0.11</v>
      </c>
      <c r="B22" s="2">
        <f t="shared" si="0"/>
        <v>-1.1592900000000002</v>
      </c>
    </row>
    <row r="23" spans="1:2" ht="13.5">
      <c r="A23">
        <v>0.12</v>
      </c>
      <c r="B23" s="2">
        <f t="shared" si="0"/>
        <v>-1.27056</v>
      </c>
    </row>
    <row r="24" spans="1:2" ht="13.5">
      <c r="A24">
        <v>0.13</v>
      </c>
      <c r="B24" s="2">
        <f t="shared" si="0"/>
        <v>-1.38281</v>
      </c>
    </row>
    <row r="25" spans="1:2" ht="13.5">
      <c r="A25">
        <v>0.14</v>
      </c>
      <c r="B25" s="2">
        <f t="shared" si="0"/>
        <v>-1.4960400000000003</v>
      </c>
    </row>
    <row r="26" spans="1:2" ht="13.5">
      <c r="A26">
        <v>0.15</v>
      </c>
      <c r="B26" s="2">
        <f t="shared" si="0"/>
        <v>-1.61025</v>
      </c>
    </row>
    <row r="27" spans="1:2" ht="13.5">
      <c r="A27">
        <v>0.16</v>
      </c>
      <c r="B27" s="2">
        <f t="shared" si="0"/>
        <v>-1.72544</v>
      </c>
    </row>
    <row r="28" spans="1:2" ht="13.5">
      <c r="A28">
        <v>0.17</v>
      </c>
      <c r="B28" s="2">
        <f t="shared" si="0"/>
        <v>-1.8416100000000002</v>
      </c>
    </row>
    <row r="29" spans="1:2" ht="13.5">
      <c r="A29">
        <v>0.18</v>
      </c>
      <c r="B29" s="2">
        <f t="shared" si="0"/>
        <v>-1.9587599999999998</v>
      </c>
    </row>
    <row r="30" spans="1:2" ht="13.5">
      <c r="A30">
        <v>0.19</v>
      </c>
      <c r="B30" s="2">
        <f t="shared" si="0"/>
        <v>-2.07689</v>
      </c>
    </row>
    <row r="31" spans="1:2" ht="13.5">
      <c r="A31">
        <v>0.2</v>
      </c>
      <c r="B31" s="2">
        <f t="shared" si="0"/>
        <v>-2.196</v>
      </c>
    </row>
    <row r="32" spans="1:2" ht="13.5">
      <c r="A32">
        <v>0.21</v>
      </c>
      <c r="B32" s="2">
        <f t="shared" si="0"/>
        <v>-2.31609</v>
      </c>
    </row>
    <row r="33" spans="1:2" ht="13.5">
      <c r="A33">
        <v>0.22</v>
      </c>
      <c r="B33" s="2">
        <f t="shared" si="0"/>
        <v>-2.43716</v>
      </c>
    </row>
    <row r="34" spans="1:2" ht="13.5">
      <c r="A34">
        <v>0.23</v>
      </c>
      <c r="B34" s="2">
        <f t="shared" si="0"/>
        <v>-2.55921</v>
      </c>
    </row>
    <row r="35" spans="1:2" ht="13.5">
      <c r="A35">
        <v>0.24</v>
      </c>
      <c r="B35" s="2">
        <f t="shared" si="0"/>
        <v>-2.6822399999999997</v>
      </c>
    </row>
    <row r="36" spans="1:2" ht="13.5">
      <c r="A36">
        <v>0.25</v>
      </c>
      <c r="B36" s="2">
        <f t="shared" si="0"/>
        <v>-2.80625</v>
      </c>
    </row>
    <row r="37" spans="1:2" ht="13.5">
      <c r="A37">
        <v>0.26</v>
      </c>
      <c r="B37" s="2">
        <f t="shared" si="0"/>
        <v>-2.9312400000000003</v>
      </c>
    </row>
    <row r="38" spans="1:2" ht="13.5">
      <c r="A38">
        <v>0.27</v>
      </c>
      <c r="B38" s="2">
        <f t="shared" si="0"/>
        <v>-3.0572100000000004</v>
      </c>
    </row>
    <row r="39" spans="1:2" ht="13.5">
      <c r="A39">
        <v>0.28</v>
      </c>
      <c r="B39" s="2">
        <f t="shared" si="0"/>
        <v>-3.1841600000000003</v>
      </c>
    </row>
    <row r="40" spans="1:2" ht="13.5">
      <c r="A40">
        <v>0.29</v>
      </c>
      <c r="B40" s="2">
        <f t="shared" si="0"/>
        <v>-3.31209</v>
      </c>
    </row>
    <row r="41" spans="1:2" ht="13.5">
      <c r="A41">
        <v>0.3</v>
      </c>
      <c r="B41" s="2">
        <f t="shared" si="0"/>
        <v>-3.441</v>
      </c>
    </row>
    <row r="42" spans="1:2" ht="13.5">
      <c r="A42">
        <v>0.31</v>
      </c>
      <c r="B42" s="2">
        <f t="shared" si="0"/>
        <v>-3.5708900000000003</v>
      </c>
    </row>
    <row r="43" spans="1:2" ht="13.5">
      <c r="A43">
        <v>0.32</v>
      </c>
      <c r="B43" s="2">
        <f aca="true" t="shared" si="1" ref="B43:B74">$B$1*A43-0.5*$B$3*A43*A43</f>
        <v>-3.70176</v>
      </c>
    </row>
    <row r="44" spans="1:2" ht="13.5">
      <c r="A44">
        <v>0.33</v>
      </c>
      <c r="B44" s="2">
        <f t="shared" si="1"/>
        <v>-3.83361</v>
      </c>
    </row>
    <row r="45" spans="1:2" ht="13.5">
      <c r="A45">
        <v>0.34</v>
      </c>
      <c r="B45" s="2">
        <f t="shared" si="1"/>
        <v>-3.9664400000000004</v>
      </c>
    </row>
    <row r="46" spans="1:2" ht="13.5">
      <c r="A46">
        <v>0.35</v>
      </c>
      <c r="B46" s="2">
        <f t="shared" si="1"/>
        <v>-4.10025</v>
      </c>
    </row>
    <row r="47" spans="1:2" ht="13.5">
      <c r="A47">
        <v>0.36</v>
      </c>
      <c r="B47" s="2">
        <f t="shared" si="1"/>
        <v>-4.23504</v>
      </c>
    </row>
    <row r="48" spans="1:2" ht="13.5">
      <c r="A48">
        <v>0.37</v>
      </c>
      <c r="B48" s="2">
        <f t="shared" si="1"/>
        <v>-4.3708100000000005</v>
      </c>
    </row>
    <row r="49" spans="1:2" ht="13.5">
      <c r="A49">
        <v>0.38</v>
      </c>
      <c r="B49" s="2">
        <f t="shared" si="1"/>
        <v>-4.50756</v>
      </c>
    </row>
    <row r="50" spans="1:2" ht="13.5">
      <c r="A50">
        <v>0.39</v>
      </c>
      <c r="B50" s="2">
        <f t="shared" si="1"/>
        <v>-4.64529</v>
      </c>
    </row>
    <row r="51" spans="1:2" ht="13.5">
      <c r="A51">
        <v>0.4</v>
      </c>
      <c r="B51" s="2">
        <f t="shared" si="1"/>
        <v>-4.784</v>
      </c>
    </row>
    <row r="52" spans="1:2" ht="13.5">
      <c r="A52">
        <v>0.41</v>
      </c>
      <c r="B52" s="2">
        <f t="shared" si="1"/>
        <v>-4.92369</v>
      </c>
    </row>
    <row r="53" spans="1:2" ht="13.5">
      <c r="A53">
        <v>0.42</v>
      </c>
      <c r="B53" s="2">
        <f t="shared" si="1"/>
        <v>-5.064360000000001</v>
      </c>
    </row>
    <row r="54" spans="1:2" ht="13.5">
      <c r="A54">
        <v>0.43</v>
      </c>
      <c r="B54" s="2">
        <f t="shared" si="1"/>
        <v>-5.20601</v>
      </c>
    </row>
    <row r="55" spans="1:2" ht="13.5">
      <c r="A55">
        <v>0.44</v>
      </c>
      <c r="B55" s="2">
        <f t="shared" si="1"/>
        <v>-5.3486400000000005</v>
      </c>
    </row>
    <row r="56" spans="1:2" ht="13.5">
      <c r="A56">
        <v>0.45</v>
      </c>
      <c r="B56" s="2">
        <f t="shared" si="1"/>
        <v>-5.49225</v>
      </c>
    </row>
    <row r="57" spans="1:2" ht="13.5">
      <c r="A57">
        <v>0.46</v>
      </c>
      <c r="B57" s="2">
        <f t="shared" si="1"/>
        <v>-5.636840000000001</v>
      </c>
    </row>
    <row r="58" spans="1:2" ht="13.5">
      <c r="A58">
        <v>0.47</v>
      </c>
      <c r="B58" s="2">
        <f t="shared" si="1"/>
        <v>-5.782409999999999</v>
      </c>
    </row>
    <row r="59" spans="1:2" ht="13.5">
      <c r="A59">
        <v>0.48</v>
      </c>
      <c r="B59" s="2">
        <f t="shared" si="1"/>
        <v>-5.92896</v>
      </c>
    </row>
    <row r="60" spans="1:2" ht="13.5">
      <c r="A60">
        <v>0.49</v>
      </c>
      <c r="B60" s="2">
        <f t="shared" si="1"/>
        <v>-6.076490000000001</v>
      </c>
    </row>
    <row r="61" spans="1:2" ht="13.5">
      <c r="A61">
        <v>0.5</v>
      </c>
      <c r="B61" s="2">
        <f t="shared" si="1"/>
        <v>-6.225</v>
      </c>
    </row>
    <row r="62" spans="1:2" ht="13.5">
      <c r="A62">
        <v>0.51</v>
      </c>
      <c r="B62" s="2">
        <f t="shared" si="1"/>
        <v>-6.37449</v>
      </c>
    </row>
    <row r="63" spans="1:2" ht="13.5">
      <c r="A63">
        <v>0.52</v>
      </c>
      <c r="B63" s="2">
        <f t="shared" si="1"/>
        <v>-6.52496</v>
      </c>
    </row>
    <row r="64" spans="1:2" ht="13.5">
      <c r="A64">
        <v>0.53</v>
      </c>
      <c r="B64" s="2">
        <f t="shared" si="1"/>
        <v>-6.676410000000001</v>
      </c>
    </row>
    <row r="65" spans="1:2" ht="13.5">
      <c r="A65">
        <v>0.54</v>
      </c>
      <c r="B65" s="2">
        <f t="shared" si="1"/>
        <v>-6.8288400000000005</v>
      </c>
    </row>
    <row r="66" spans="1:2" ht="13.5">
      <c r="A66">
        <v>0.55</v>
      </c>
      <c r="B66" s="2">
        <f t="shared" si="1"/>
        <v>-6.9822500000000005</v>
      </c>
    </row>
    <row r="67" spans="1:2" ht="13.5">
      <c r="A67">
        <v>0.56</v>
      </c>
      <c r="B67" s="2">
        <f t="shared" si="1"/>
        <v>-7.136640000000001</v>
      </c>
    </row>
    <row r="68" spans="1:2" ht="13.5">
      <c r="A68">
        <v>0.57</v>
      </c>
      <c r="B68" s="2">
        <f t="shared" si="1"/>
        <v>-7.292009999999999</v>
      </c>
    </row>
    <row r="69" spans="1:2" ht="13.5">
      <c r="A69">
        <v>0.58</v>
      </c>
      <c r="B69" s="2">
        <f t="shared" si="1"/>
        <v>-7.448359999999999</v>
      </c>
    </row>
    <row r="70" spans="1:2" ht="13.5">
      <c r="A70">
        <v>0.59</v>
      </c>
      <c r="B70" s="2">
        <f t="shared" si="1"/>
        <v>-7.605689999999999</v>
      </c>
    </row>
    <row r="71" spans="1:2" ht="13.5">
      <c r="A71">
        <v>0.6</v>
      </c>
      <c r="B71" s="2">
        <f t="shared" si="1"/>
        <v>-7.764</v>
      </c>
    </row>
    <row r="72" spans="1:2" ht="13.5">
      <c r="A72">
        <v>0.61</v>
      </c>
      <c r="B72" s="2">
        <f t="shared" si="1"/>
        <v>-7.92329</v>
      </c>
    </row>
    <row r="73" spans="1:2" ht="13.5">
      <c r="A73">
        <v>0.62</v>
      </c>
      <c r="B73" s="2">
        <f t="shared" si="1"/>
        <v>-8.08356</v>
      </c>
    </row>
    <row r="74" spans="1:2" ht="13.5">
      <c r="A74">
        <v>0.63</v>
      </c>
      <c r="B74" s="2">
        <f t="shared" si="1"/>
        <v>-8.24481</v>
      </c>
    </row>
    <row r="75" spans="1:2" ht="13.5">
      <c r="A75">
        <v>0.64</v>
      </c>
      <c r="B75" s="2">
        <f aca="true" t="shared" si="2" ref="B75:B91">$B$1*A75-0.5*$B$3*A75*A75</f>
        <v>-8.40704</v>
      </c>
    </row>
    <row r="76" spans="1:2" ht="13.5">
      <c r="A76">
        <v>0.65</v>
      </c>
      <c r="B76" s="2">
        <f t="shared" si="2"/>
        <v>-8.570250000000001</v>
      </c>
    </row>
    <row r="77" spans="1:2" ht="13.5">
      <c r="A77">
        <v>0.66</v>
      </c>
      <c r="B77" s="2">
        <f t="shared" si="2"/>
        <v>-8.734440000000001</v>
      </c>
    </row>
    <row r="78" spans="1:2" ht="13.5">
      <c r="A78">
        <v>0.67</v>
      </c>
      <c r="B78" s="2">
        <f t="shared" si="2"/>
        <v>-8.899610000000001</v>
      </c>
    </row>
    <row r="79" spans="1:2" ht="13.5">
      <c r="A79">
        <v>0.68</v>
      </c>
      <c r="B79" s="2">
        <f t="shared" si="2"/>
        <v>-9.065760000000001</v>
      </c>
    </row>
    <row r="80" spans="1:2" ht="13.5">
      <c r="A80">
        <v>0.69</v>
      </c>
      <c r="B80" s="2">
        <f t="shared" si="2"/>
        <v>-9.23289</v>
      </c>
    </row>
    <row r="81" spans="1:2" ht="13.5">
      <c r="A81">
        <v>0.7</v>
      </c>
      <c r="B81" s="2">
        <f t="shared" si="2"/>
        <v>-9.401</v>
      </c>
    </row>
    <row r="82" spans="1:2" ht="13.5">
      <c r="A82">
        <v>0.71</v>
      </c>
      <c r="B82" s="2">
        <f t="shared" si="2"/>
        <v>-9.57009</v>
      </c>
    </row>
    <row r="83" spans="1:2" ht="13.5">
      <c r="A83">
        <v>0.72</v>
      </c>
      <c r="B83" s="2">
        <f t="shared" si="2"/>
        <v>-9.74016</v>
      </c>
    </row>
    <row r="84" spans="1:2" ht="13.5">
      <c r="A84">
        <v>0.73</v>
      </c>
      <c r="B84" s="2">
        <f t="shared" si="2"/>
        <v>-9.91121</v>
      </c>
    </row>
    <row r="85" spans="1:2" ht="13.5">
      <c r="A85">
        <v>0.74</v>
      </c>
      <c r="B85" s="2">
        <f t="shared" si="2"/>
        <v>-10.08324</v>
      </c>
    </row>
    <row r="86" spans="1:2" ht="13.5">
      <c r="A86">
        <v>0.75</v>
      </c>
      <c r="B86" s="2">
        <f t="shared" si="2"/>
        <v>-10.25625</v>
      </c>
    </row>
    <row r="87" spans="1:2" ht="13.5">
      <c r="A87">
        <v>0.76</v>
      </c>
      <c r="B87" s="2">
        <f t="shared" si="2"/>
        <v>-10.43024</v>
      </c>
    </row>
    <row r="88" spans="1:2" ht="13.5">
      <c r="A88">
        <v>0.77</v>
      </c>
      <c r="B88" s="2">
        <f t="shared" si="2"/>
        <v>-10.60521</v>
      </c>
    </row>
    <row r="89" spans="1:2" ht="13.5">
      <c r="A89">
        <v>0.78</v>
      </c>
      <c r="B89" s="2">
        <f t="shared" si="2"/>
        <v>-10.781160000000002</v>
      </c>
    </row>
    <row r="90" spans="1:2" ht="13.5">
      <c r="A90">
        <v>0.79</v>
      </c>
      <c r="B90" s="2">
        <f t="shared" si="2"/>
        <v>-10.95809</v>
      </c>
    </row>
    <row r="91" spans="1:2" ht="13.5">
      <c r="A91">
        <v>0.8</v>
      </c>
      <c r="B91" s="2">
        <f t="shared" si="2"/>
        <v>-11.136000000000001</v>
      </c>
    </row>
  </sheetData>
  <sheetProtection/>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C311"/>
  <sheetViews>
    <sheetView zoomScalePageLayoutView="0" workbookViewId="0" topLeftCell="A1">
      <selection activeCell="A1" sqref="A1"/>
    </sheetView>
  </sheetViews>
  <sheetFormatPr defaultColWidth="9.140625" defaultRowHeight="15"/>
  <cols>
    <col min="1" max="1" width="18.00390625" style="0" bestFit="1" customWidth="1"/>
  </cols>
  <sheetData>
    <row r="1" spans="1:3" ht="15">
      <c r="A1" t="s">
        <v>9</v>
      </c>
      <c r="B1" s="1">
        <v>20</v>
      </c>
      <c r="C1" t="s">
        <v>38</v>
      </c>
    </row>
    <row r="2" spans="1:3" ht="15">
      <c r="A2" t="s">
        <v>67</v>
      </c>
      <c r="B2">
        <v>0</v>
      </c>
      <c r="C2" t="s">
        <v>38</v>
      </c>
    </row>
    <row r="3" spans="1:2" ht="15">
      <c r="A3" t="s">
        <v>3</v>
      </c>
      <c r="B3">
        <v>9.8</v>
      </c>
    </row>
    <row r="6" spans="1:3" ht="15">
      <c r="A6" t="s">
        <v>68</v>
      </c>
      <c r="B6" s="6">
        <f>((B2*B2)-(B1*B1))/-(2*B3)</f>
        <v>20.408163265306122</v>
      </c>
      <c r="C6" t="s">
        <v>63</v>
      </c>
    </row>
    <row r="10" spans="1:2" ht="15">
      <c r="A10" s="4" t="s">
        <v>5</v>
      </c>
      <c r="B10" t="s">
        <v>8</v>
      </c>
    </row>
    <row r="11" spans="1:2" ht="15">
      <c r="A11">
        <v>0</v>
      </c>
      <c r="B11" s="2">
        <f aca="true" t="shared" si="0" ref="B11:B74">$B$1*A11-0.5*$B$3*A11*A11</f>
        <v>0</v>
      </c>
    </row>
    <row r="12" spans="1:2" ht="13.5">
      <c r="A12">
        <v>0.01</v>
      </c>
      <c r="B12" s="2">
        <f t="shared" si="0"/>
        <v>0.19951000000000002</v>
      </c>
    </row>
    <row r="13" spans="1:2" ht="13.5">
      <c r="A13">
        <v>0.02</v>
      </c>
      <c r="B13" s="2">
        <f t="shared" si="0"/>
        <v>0.39804</v>
      </c>
    </row>
    <row r="14" spans="1:2" ht="13.5">
      <c r="A14">
        <v>0.03</v>
      </c>
      <c r="B14" s="2">
        <f t="shared" si="0"/>
        <v>0.59559</v>
      </c>
    </row>
    <row r="15" spans="1:2" ht="13.5">
      <c r="A15">
        <v>0.04</v>
      </c>
      <c r="B15" s="2">
        <f t="shared" si="0"/>
        <v>0.7921600000000001</v>
      </c>
    </row>
    <row r="16" spans="1:2" ht="13.5">
      <c r="A16">
        <v>0.05</v>
      </c>
      <c r="B16" s="2">
        <f t="shared" si="0"/>
        <v>0.98775</v>
      </c>
    </row>
    <row r="17" spans="1:2" ht="13.5">
      <c r="A17">
        <v>0.06</v>
      </c>
      <c r="B17" s="2">
        <f t="shared" si="0"/>
        <v>1.1823599999999999</v>
      </c>
    </row>
    <row r="18" spans="1:2" ht="13.5">
      <c r="A18">
        <v>0.07</v>
      </c>
      <c r="B18" s="2">
        <f t="shared" si="0"/>
        <v>1.37599</v>
      </c>
    </row>
    <row r="19" spans="1:2" ht="13.5">
      <c r="A19">
        <v>0.08</v>
      </c>
      <c r="B19" s="2">
        <f t="shared" si="0"/>
        <v>1.56864</v>
      </c>
    </row>
    <row r="20" spans="1:2" ht="13.5">
      <c r="A20">
        <v>0.09</v>
      </c>
      <c r="B20" s="2">
        <f t="shared" si="0"/>
        <v>1.7603099999999998</v>
      </c>
    </row>
    <row r="21" spans="1:2" ht="13.5">
      <c r="A21">
        <v>0.1</v>
      </c>
      <c r="B21" s="2">
        <f t="shared" si="0"/>
        <v>1.951</v>
      </c>
    </row>
    <row r="22" spans="1:2" ht="13.5">
      <c r="A22">
        <v>0.11</v>
      </c>
      <c r="B22" s="2">
        <f t="shared" si="0"/>
        <v>2.1407100000000003</v>
      </c>
    </row>
    <row r="23" spans="1:2" ht="13.5">
      <c r="A23">
        <v>0.12</v>
      </c>
      <c r="B23" s="2">
        <f t="shared" si="0"/>
        <v>2.32944</v>
      </c>
    </row>
    <row r="24" spans="1:2" ht="13.5">
      <c r="A24">
        <v>0.13</v>
      </c>
      <c r="B24" s="2">
        <f t="shared" si="0"/>
        <v>2.5171900000000003</v>
      </c>
    </row>
    <row r="25" spans="1:2" ht="13.5">
      <c r="A25">
        <v>0.14</v>
      </c>
      <c r="B25" s="2">
        <f t="shared" si="0"/>
        <v>2.7039600000000004</v>
      </c>
    </row>
    <row r="26" spans="1:2" ht="13.5">
      <c r="A26">
        <v>0.15</v>
      </c>
      <c r="B26" s="2">
        <f t="shared" si="0"/>
        <v>2.88975</v>
      </c>
    </row>
    <row r="27" spans="1:2" ht="13.5">
      <c r="A27">
        <v>0.16</v>
      </c>
      <c r="B27" s="2">
        <f t="shared" si="0"/>
        <v>3.07456</v>
      </c>
    </row>
    <row r="28" spans="1:2" ht="13.5">
      <c r="A28">
        <v>0.17</v>
      </c>
      <c r="B28" s="2">
        <f t="shared" si="0"/>
        <v>3.2583900000000003</v>
      </c>
    </row>
    <row r="29" spans="1:2" ht="13.5">
      <c r="A29">
        <v>0.18</v>
      </c>
      <c r="B29" s="2">
        <f t="shared" si="0"/>
        <v>3.4412399999999996</v>
      </c>
    </row>
    <row r="30" spans="1:2" ht="13.5">
      <c r="A30">
        <v>0.19</v>
      </c>
      <c r="B30" s="2">
        <f t="shared" si="0"/>
        <v>3.6231099999999996</v>
      </c>
    </row>
    <row r="31" spans="1:2" ht="13.5">
      <c r="A31">
        <v>0.2</v>
      </c>
      <c r="B31" s="2">
        <f t="shared" si="0"/>
        <v>3.804</v>
      </c>
    </row>
    <row r="32" spans="1:2" ht="13.5">
      <c r="A32">
        <v>0.21</v>
      </c>
      <c r="B32" s="2">
        <f t="shared" si="0"/>
        <v>3.9839100000000003</v>
      </c>
    </row>
    <row r="33" spans="1:2" ht="13.5">
      <c r="A33">
        <v>0.22</v>
      </c>
      <c r="B33" s="2">
        <f t="shared" si="0"/>
        <v>4.16284</v>
      </c>
    </row>
    <row r="34" spans="1:2" ht="13.5">
      <c r="A34">
        <v>0.23</v>
      </c>
      <c r="B34" s="2">
        <f t="shared" si="0"/>
        <v>4.34079</v>
      </c>
    </row>
    <row r="35" spans="1:2" ht="13.5">
      <c r="A35">
        <v>0.24</v>
      </c>
      <c r="B35" s="2">
        <f t="shared" si="0"/>
        <v>4.51776</v>
      </c>
    </row>
    <row r="36" spans="1:2" ht="13.5">
      <c r="A36">
        <v>0.25</v>
      </c>
      <c r="B36" s="2">
        <f t="shared" si="0"/>
        <v>4.69375</v>
      </c>
    </row>
    <row r="37" spans="1:2" ht="13.5">
      <c r="A37">
        <v>0.26</v>
      </c>
      <c r="B37" s="2">
        <f t="shared" si="0"/>
        <v>4.86876</v>
      </c>
    </row>
    <row r="38" spans="1:2" ht="13.5">
      <c r="A38">
        <v>0.27</v>
      </c>
      <c r="B38" s="2">
        <f t="shared" si="0"/>
        <v>5.04279</v>
      </c>
    </row>
    <row r="39" spans="1:2" ht="13.5">
      <c r="A39">
        <v>0.28</v>
      </c>
      <c r="B39" s="2">
        <f t="shared" si="0"/>
        <v>5.21584</v>
      </c>
    </row>
    <row r="40" spans="1:2" ht="13.5">
      <c r="A40">
        <v>0.29</v>
      </c>
      <c r="B40" s="2">
        <f t="shared" si="0"/>
        <v>5.38791</v>
      </c>
    </row>
    <row r="41" spans="1:2" ht="13.5">
      <c r="A41">
        <v>0.3</v>
      </c>
      <c r="B41" s="2">
        <f t="shared" si="0"/>
        <v>5.559</v>
      </c>
    </row>
    <row r="42" spans="1:2" ht="13.5">
      <c r="A42">
        <v>0.31</v>
      </c>
      <c r="B42" s="2">
        <f t="shared" si="0"/>
        <v>5.72911</v>
      </c>
    </row>
    <row r="43" spans="1:2" ht="13.5">
      <c r="A43">
        <v>0.32</v>
      </c>
      <c r="B43" s="2">
        <f t="shared" si="0"/>
        <v>5.89824</v>
      </c>
    </row>
    <row r="44" spans="1:2" ht="13.5">
      <c r="A44">
        <v>0.33</v>
      </c>
      <c r="B44" s="2">
        <f t="shared" si="0"/>
        <v>6.06639</v>
      </c>
    </row>
    <row r="45" spans="1:2" ht="13.5">
      <c r="A45">
        <v>0.34</v>
      </c>
      <c r="B45" s="2">
        <f t="shared" si="0"/>
        <v>6.233560000000001</v>
      </c>
    </row>
    <row r="46" spans="1:2" ht="13.5">
      <c r="A46">
        <v>0.35</v>
      </c>
      <c r="B46" s="2">
        <f t="shared" si="0"/>
        <v>6.39975</v>
      </c>
    </row>
    <row r="47" spans="1:2" ht="13.5">
      <c r="A47">
        <v>0.36</v>
      </c>
      <c r="B47" s="2">
        <f t="shared" si="0"/>
        <v>6.564959999999999</v>
      </c>
    </row>
    <row r="48" spans="1:2" ht="13.5">
      <c r="A48">
        <v>0.37</v>
      </c>
      <c r="B48" s="2">
        <f t="shared" si="0"/>
        <v>6.72919</v>
      </c>
    </row>
    <row r="49" spans="1:2" ht="13.5">
      <c r="A49">
        <v>0.38</v>
      </c>
      <c r="B49" s="2">
        <f t="shared" si="0"/>
        <v>6.89244</v>
      </c>
    </row>
    <row r="50" spans="1:2" ht="13.5">
      <c r="A50">
        <v>0.39</v>
      </c>
      <c r="B50" s="2">
        <f t="shared" si="0"/>
        <v>7.054710000000001</v>
      </c>
    </row>
    <row r="51" spans="1:2" ht="13.5">
      <c r="A51">
        <v>0.4</v>
      </c>
      <c r="B51" s="2">
        <f t="shared" si="0"/>
        <v>7.216</v>
      </c>
    </row>
    <row r="52" spans="1:2" ht="13.5">
      <c r="A52">
        <v>0.41</v>
      </c>
      <c r="B52" s="2">
        <f t="shared" si="0"/>
        <v>7.376309999999999</v>
      </c>
    </row>
    <row r="53" spans="1:2" ht="13.5">
      <c r="A53">
        <v>0.42</v>
      </c>
      <c r="B53" s="2">
        <f t="shared" si="0"/>
        <v>7.53564</v>
      </c>
    </row>
    <row r="54" spans="1:2" ht="13.5">
      <c r="A54">
        <v>0.43</v>
      </c>
      <c r="B54" s="2">
        <f t="shared" si="0"/>
        <v>7.693989999999999</v>
      </c>
    </row>
    <row r="55" spans="1:2" ht="13.5">
      <c r="A55">
        <v>0.44</v>
      </c>
      <c r="B55" s="2">
        <f t="shared" si="0"/>
        <v>7.851360000000001</v>
      </c>
    </row>
    <row r="56" spans="1:2" ht="13.5">
      <c r="A56">
        <v>0.45</v>
      </c>
      <c r="B56" s="2">
        <f t="shared" si="0"/>
        <v>8.00775</v>
      </c>
    </row>
    <row r="57" spans="1:2" ht="13.5">
      <c r="A57">
        <v>0.46</v>
      </c>
      <c r="B57" s="2">
        <f t="shared" si="0"/>
        <v>8.163160000000001</v>
      </c>
    </row>
    <row r="58" spans="1:2" ht="13.5">
      <c r="A58">
        <v>0.47</v>
      </c>
      <c r="B58" s="2">
        <f t="shared" si="0"/>
        <v>8.31759</v>
      </c>
    </row>
    <row r="59" spans="1:2" ht="13.5">
      <c r="A59">
        <v>0.48</v>
      </c>
      <c r="B59" s="2">
        <f t="shared" si="0"/>
        <v>8.47104</v>
      </c>
    </row>
    <row r="60" spans="1:2" ht="13.5">
      <c r="A60">
        <v>0.49</v>
      </c>
      <c r="B60" s="2">
        <f t="shared" si="0"/>
        <v>8.623510000000001</v>
      </c>
    </row>
    <row r="61" spans="1:2" ht="13.5">
      <c r="A61">
        <v>0.5</v>
      </c>
      <c r="B61" s="2">
        <f t="shared" si="0"/>
        <v>8.775</v>
      </c>
    </row>
    <row r="62" spans="1:2" ht="13.5">
      <c r="A62">
        <v>0.51</v>
      </c>
      <c r="B62" s="2">
        <f t="shared" si="0"/>
        <v>8.92551</v>
      </c>
    </row>
    <row r="63" spans="1:2" ht="13.5">
      <c r="A63">
        <v>0.52</v>
      </c>
      <c r="B63" s="2">
        <f t="shared" si="0"/>
        <v>9.07504</v>
      </c>
    </row>
    <row r="64" spans="1:2" ht="13.5">
      <c r="A64">
        <v>0.53</v>
      </c>
      <c r="B64" s="2">
        <f t="shared" si="0"/>
        <v>9.223590000000002</v>
      </c>
    </row>
    <row r="65" spans="1:2" ht="13.5">
      <c r="A65">
        <v>0.54</v>
      </c>
      <c r="B65" s="2">
        <f t="shared" si="0"/>
        <v>9.37116</v>
      </c>
    </row>
    <row r="66" spans="1:2" ht="13.5">
      <c r="A66">
        <v>0.55</v>
      </c>
      <c r="B66" s="2">
        <f t="shared" si="0"/>
        <v>9.51775</v>
      </c>
    </row>
    <row r="67" spans="1:2" ht="13.5">
      <c r="A67">
        <v>0.56</v>
      </c>
      <c r="B67" s="2">
        <f t="shared" si="0"/>
        <v>9.66336</v>
      </c>
    </row>
    <row r="68" spans="1:2" ht="13.5">
      <c r="A68">
        <v>0.57</v>
      </c>
      <c r="B68" s="2">
        <f t="shared" si="0"/>
        <v>9.807989999999998</v>
      </c>
    </row>
    <row r="69" spans="1:2" ht="13.5">
      <c r="A69">
        <v>0.58</v>
      </c>
      <c r="B69" s="2">
        <f t="shared" si="0"/>
        <v>9.95164</v>
      </c>
    </row>
    <row r="70" spans="1:2" ht="13.5">
      <c r="A70">
        <v>0.59</v>
      </c>
      <c r="B70" s="2">
        <f t="shared" si="0"/>
        <v>10.094309999999998</v>
      </c>
    </row>
    <row r="71" spans="1:2" ht="13.5">
      <c r="A71">
        <v>0.6</v>
      </c>
      <c r="B71" s="2">
        <f t="shared" si="0"/>
        <v>10.236</v>
      </c>
    </row>
    <row r="72" spans="1:2" ht="13.5">
      <c r="A72">
        <v>0.61</v>
      </c>
      <c r="B72" s="2">
        <f t="shared" si="0"/>
        <v>10.37671</v>
      </c>
    </row>
    <row r="73" spans="1:2" ht="13.5">
      <c r="A73">
        <v>0.62</v>
      </c>
      <c r="B73" s="2">
        <f t="shared" si="0"/>
        <v>10.51644</v>
      </c>
    </row>
    <row r="74" spans="1:2" ht="13.5">
      <c r="A74">
        <v>0.63</v>
      </c>
      <c r="B74" s="2">
        <f t="shared" si="0"/>
        <v>10.65519</v>
      </c>
    </row>
    <row r="75" spans="1:2" ht="13.5">
      <c r="A75">
        <v>0.64</v>
      </c>
      <c r="B75" s="2">
        <f aca="true" t="shared" si="1" ref="B75:B138">$B$1*A75-0.5*$B$3*A75*A75</f>
        <v>10.79296</v>
      </c>
    </row>
    <row r="76" spans="1:2" ht="13.5">
      <c r="A76">
        <v>0.65</v>
      </c>
      <c r="B76" s="2">
        <f t="shared" si="1"/>
        <v>10.929749999999999</v>
      </c>
    </row>
    <row r="77" spans="1:2" ht="13.5">
      <c r="A77">
        <v>0.66</v>
      </c>
      <c r="B77" s="2">
        <f t="shared" si="1"/>
        <v>11.065560000000001</v>
      </c>
    </row>
    <row r="78" spans="1:2" ht="13.5">
      <c r="A78">
        <v>0.67</v>
      </c>
      <c r="B78" s="2">
        <f t="shared" si="1"/>
        <v>11.20039</v>
      </c>
    </row>
    <row r="79" spans="1:2" ht="13.5">
      <c r="A79">
        <v>0.68</v>
      </c>
      <c r="B79" s="2">
        <f t="shared" si="1"/>
        <v>11.334240000000001</v>
      </c>
    </row>
    <row r="80" spans="1:2" ht="13.5">
      <c r="A80">
        <v>0.69</v>
      </c>
      <c r="B80" s="2">
        <f t="shared" si="1"/>
        <v>11.46711</v>
      </c>
    </row>
    <row r="81" spans="1:2" ht="13.5">
      <c r="A81">
        <v>0.7</v>
      </c>
      <c r="B81" s="2">
        <f t="shared" si="1"/>
        <v>11.599</v>
      </c>
    </row>
    <row r="82" spans="1:2" ht="13.5">
      <c r="A82">
        <v>0.71</v>
      </c>
      <c r="B82" s="2">
        <f t="shared" si="1"/>
        <v>11.72991</v>
      </c>
    </row>
    <row r="83" spans="1:2" ht="13.5">
      <c r="A83">
        <v>0.72</v>
      </c>
      <c r="B83" s="2">
        <f t="shared" si="1"/>
        <v>11.859839999999998</v>
      </c>
    </row>
    <row r="84" spans="1:2" ht="13.5">
      <c r="A84">
        <v>0.73</v>
      </c>
      <c r="B84" s="2">
        <f t="shared" si="1"/>
        <v>11.98879</v>
      </c>
    </row>
    <row r="85" spans="1:2" ht="13.5">
      <c r="A85">
        <v>0.74</v>
      </c>
      <c r="B85" s="2">
        <f t="shared" si="1"/>
        <v>12.116760000000001</v>
      </c>
    </row>
    <row r="86" spans="1:2" ht="13.5">
      <c r="A86">
        <v>0.75</v>
      </c>
      <c r="B86" s="2">
        <f t="shared" si="1"/>
        <v>12.24375</v>
      </c>
    </row>
    <row r="87" spans="1:2" ht="13.5">
      <c r="A87">
        <v>0.76</v>
      </c>
      <c r="B87" s="2">
        <f t="shared" si="1"/>
        <v>12.36976</v>
      </c>
    </row>
    <row r="88" spans="1:2" ht="13.5">
      <c r="A88">
        <v>0.77</v>
      </c>
      <c r="B88" s="2">
        <f t="shared" si="1"/>
        <v>12.49479</v>
      </c>
    </row>
    <row r="89" spans="1:2" ht="13.5">
      <c r="A89">
        <v>0.78</v>
      </c>
      <c r="B89" s="2">
        <f t="shared" si="1"/>
        <v>12.61884</v>
      </c>
    </row>
    <row r="90" spans="1:2" ht="13.5">
      <c r="A90">
        <v>0.79</v>
      </c>
      <c r="B90" s="2">
        <f t="shared" si="1"/>
        <v>12.74191</v>
      </c>
    </row>
    <row r="91" spans="1:2" ht="13.5">
      <c r="A91">
        <v>0.8</v>
      </c>
      <c r="B91" s="2">
        <f t="shared" si="1"/>
        <v>12.863999999999999</v>
      </c>
    </row>
    <row r="92" spans="1:2" ht="13.5">
      <c r="A92">
        <v>0.81</v>
      </c>
      <c r="B92" s="2">
        <f t="shared" si="1"/>
        <v>12.985110000000002</v>
      </c>
    </row>
    <row r="93" spans="1:2" ht="13.5">
      <c r="A93">
        <v>0.82</v>
      </c>
      <c r="B93" s="2">
        <f t="shared" si="1"/>
        <v>13.105239999999998</v>
      </c>
    </row>
    <row r="94" spans="1:2" ht="13.5">
      <c r="A94">
        <v>0.83</v>
      </c>
      <c r="B94" s="2">
        <f t="shared" si="1"/>
        <v>13.224389999999998</v>
      </c>
    </row>
    <row r="95" spans="1:2" ht="13.5">
      <c r="A95">
        <v>0.84</v>
      </c>
      <c r="B95" s="2">
        <f t="shared" si="1"/>
        <v>13.34256</v>
      </c>
    </row>
    <row r="96" spans="1:2" ht="13.5">
      <c r="A96">
        <v>0.85</v>
      </c>
      <c r="B96" s="2">
        <f t="shared" si="1"/>
        <v>13.45975</v>
      </c>
    </row>
    <row r="97" spans="1:2" ht="13.5">
      <c r="A97">
        <v>0.86</v>
      </c>
      <c r="B97" s="2">
        <f t="shared" si="1"/>
        <v>13.575959999999998</v>
      </c>
    </row>
    <row r="98" spans="1:2" ht="13.5">
      <c r="A98">
        <v>0.87</v>
      </c>
      <c r="B98" s="2">
        <f t="shared" si="1"/>
        <v>13.691189999999999</v>
      </c>
    </row>
    <row r="99" spans="1:2" ht="13.5">
      <c r="A99">
        <v>0.88</v>
      </c>
      <c r="B99" s="2">
        <f t="shared" si="1"/>
        <v>13.80544</v>
      </c>
    </row>
    <row r="100" spans="1:2" ht="13.5">
      <c r="A100">
        <v>0.89</v>
      </c>
      <c r="B100" s="2">
        <f t="shared" si="1"/>
        <v>13.91871</v>
      </c>
    </row>
    <row r="101" spans="1:2" ht="13.5">
      <c r="A101">
        <v>0.9</v>
      </c>
      <c r="B101" s="2">
        <f t="shared" si="1"/>
        <v>14.030999999999999</v>
      </c>
    </row>
    <row r="102" spans="1:2" ht="13.5">
      <c r="A102">
        <v>0.91</v>
      </c>
      <c r="B102" s="2">
        <f t="shared" si="1"/>
        <v>14.142309999999998</v>
      </c>
    </row>
    <row r="103" spans="1:2" ht="13.5">
      <c r="A103">
        <v>0.92</v>
      </c>
      <c r="B103" s="2">
        <f t="shared" si="1"/>
        <v>14.252640000000001</v>
      </c>
    </row>
    <row r="104" spans="1:2" ht="13.5">
      <c r="A104">
        <v>0.93</v>
      </c>
      <c r="B104" s="2">
        <f t="shared" si="1"/>
        <v>14.36199</v>
      </c>
    </row>
    <row r="105" spans="1:2" ht="13.5">
      <c r="A105">
        <v>0.94</v>
      </c>
      <c r="B105" s="2">
        <f t="shared" si="1"/>
        <v>14.470359999999998</v>
      </c>
    </row>
    <row r="106" spans="1:2" ht="13.5">
      <c r="A106">
        <v>0.95</v>
      </c>
      <c r="B106" s="2">
        <f t="shared" si="1"/>
        <v>14.57775</v>
      </c>
    </row>
    <row r="107" spans="1:2" ht="13.5">
      <c r="A107">
        <v>0.96</v>
      </c>
      <c r="B107" s="2">
        <f t="shared" si="1"/>
        <v>14.684159999999999</v>
      </c>
    </row>
    <row r="108" spans="1:2" ht="13.5">
      <c r="A108">
        <v>0.97</v>
      </c>
      <c r="B108" s="2">
        <f t="shared" si="1"/>
        <v>14.789589999999999</v>
      </c>
    </row>
    <row r="109" spans="1:2" ht="13.5">
      <c r="A109">
        <v>0.98</v>
      </c>
      <c r="B109" s="2">
        <f t="shared" si="1"/>
        <v>14.89404</v>
      </c>
    </row>
    <row r="110" spans="1:2" ht="13.5">
      <c r="A110">
        <v>0.99</v>
      </c>
      <c r="B110" s="2">
        <f t="shared" si="1"/>
        <v>14.997510000000002</v>
      </c>
    </row>
    <row r="111" spans="1:2" ht="13.5">
      <c r="A111">
        <v>1</v>
      </c>
      <c r="B111" s="2">
        <f t="shared" si="1"/>
        <v>15.1</v>
      </c>
    </row>
    <row r="112" spans="1:2" ht="13.5">
      <c r="A112">
        <v>1.01</v>
      </c>
      <c r="B112" s="2">
        <f t="shared" si="1"/>
        <v>15.201509999999999</v>
      </c>
    </row>
    <row r="113" spans="1:2" ht="13.5">
      <c r="A113">
        <v>1.02</v>
      </c>
      <c r="B113" s="2">
        <f t="shared" si="1"/>
        <v>15.302039999999998</v>
      </c>
    </row>
    <row r="114" spans="1:2" ht="13.5">
      <c r="A114">
        <v>1.03</v>
      </c>
      <c r="B114" s="2">
        <f t="shared" si="1"/>
        <v>15.40159</v>
      </c>
    </row>
    <row r="115" spans="1:2" ht="13.5">
      <c r="A115">
        <v>1.04</v>
      </c>
      <c r="B115" s="2">
        <f t="shared" si="1"/>
        <v>15.50016</v>
      </c>
    </row>
    <row r="116" spans="1:2" ht="13.5">
      <c r="A116">
        <v>1.05</v>
      </c>
      <c r="B116" s="2">
        <f t="shared" si="1"/>
        <v>15.59775</v>
      </c>
    </row>
    <row r="117" spans="1:2" ht="13.5">
      <c r="A117">
        <v>1.06</v>
      </c>
      <c r="B117" s="2">
        <f t="shared" si="1"/>
        <v>15.694360000000001</v>
      </c>
    </row>
    <row r="118" spans="1:2" ht="13.5">
      <c r="A118">
        <v>1.07</v>
      </c>
      <c r="B118" s="2">
        <f t="shared" si="1"/>
        <v>15.789990000000001</v>
      </c>
    </row>
    <row r="119" spans="1:2" ht="13.5">
      <c r="A119">
        <v>1.08</v>
      </c>
      <c r="B119" s="2">
        <f t="shared" si="1"/>
        <v>15.884640000000001</v>
      </c>
    </row>
    <row r="120" spans="1:2" ht="13.5">
      <c r="A120">
        <v>1.09</v>
      </c>
      <c r="B120" s="2">
        <f t="shared" si="1"/>
        <v>15.978309999999999</v>
      </c>
    </row>
    <row r="121" spans="1:2" ht="13.5">
      <c r="A121">
        <v>1.1</v>
      </c>
      <c r="B121" s="2">
        <f t="shared" si="1"/>
        <v>16.070999999999998</v>
      </c>
    </row>
    <row r="122" spans="1:2" ht="13.5">
      <c r="A122">
        <v>1.11</v>
      </c>
      <c r="B122" s="2">
        <f t="shared" si="1"/>
        <v>16.16271</v>
      </c>
    </row>
    <row r="123" spans="1:2" ht="13.5">
      <c r="A123">
        <v>1.12</v>
      </c>
      <c r="B123" s="2">
        <f t="shared" si="1"/>
        <v>16.25344</v>
      </c>
    </row>
    <row r="124" spans="1:2" ht="13.5">
      <c r="A124">
        <v>1.13</v>
      </c>
      <c r="B124" s="2">
        <f t="shared" si="1"/>
        <v>16.34319</v>
      </c>
    </row>
    <row r="125" spans="1:2" ht="13.5">
      <c r="A125">
        <v>1.14</v>
      </c>
      <c r="B125" s="2">
        <f t="shared" si="1"/>
        <v>16.431959999999997</v>
      </c>
    </row>
    <row r="126" spans="1:2" ht="13.5">
      <c r="A126">
        <v>1.15</v>
      </c>
      <c r="B126" s="2">
        <f t="shared" si="1"/>
        <v>16.519750000000002</v>
      </c>
    </row>
    <row r="127" spans="1:2" ht="13.5">
      <c r="A127">
        <v>1.16</v>
      </c>
      <c r="B127" s="2">
        <f t="shared" si="1"/>
        <v>16.60656</v>
      </c>
    </row>
    <row r="128" spans="1:2" ht="13.5">
      <c r="A128">
        <v>1.17</v>
      </c>
      <c r="B128" s="2">
        <f t="shared" si="1"/>
        <v>16.69239</v>
      </c>
    </row>
    <row r="129" spans="1:2" ht="13.5">
      <c r="A129">
        <v>1.18</v>
      </c>
      <c r="B129" s="2">
        <f t="shared" si="1"/>
        <v>16.77724</v>
      </c>
    </row>
    <row r="130" spans="1:2" ht="13.5">
      <c r="A130">
        <v>1.19</v>
      </c>
      <c r="B130" s="2">
        <f t="shared" si="1"/>
        <v>16.861109999999996</v>
      </c>
    </row>
    <row r="131" spans="1:2" ht="13.5">
      <c r="A131">
        <v>1.2</v>
      </c>
      <c r="B131" s="2">
        <f t="shared" si="1"/>
        <v>16.944</v>
      </c>
    </row>
    <row r="132" spans="1:2" ht="13.5">
      <c r="A132">
        <v>1.21</v>
      </c>
      <c r="B132" s="2">
        <f t="shared" si="1"/>
        <v>17.02591</v>
      </c>
    </row>
    <row r="133" spans="1:2" ht="13.5">
      <c r="A133">
        <v>1.22</v>
      </c>
      <c r="B133" s="2">
        <f t="shared" si="1"/>
        <v>17.10684</v>
      </c>
    </row>
    <row r="134" spans="1:2" ht="13.5">
      <c r="A134">
        <v>1.23</v>
      </c>
      <c r="B134" s="2">
        <f t="shared" si="1"/>
        <v>17.186790000000002</v>
      </c>
    </row>
    <row r="135" spans="1:2" ht="13.5">
      <c r="A135">
        <v>1.24</v>
      </c>
      <c r="B135" s="2">
        <f t="shared" si="1"/>
        <v>17.26576</v>
      </c>
    </row>
    <row r="136" spans="1:2" ht="13.5">
      <c r="A136">
        <v>1.25</v>
      </c>
      <c r="B136" s="2">
        <f t="shared" si="1"/>
        <v>17.34375</v>
      </c>
    </row>
    <row r="137" spans="1:2" ht="13.5">
      <c r="A137">
        <v>1.26</v>
      </c>
      <c r="B137" s="2">
        <f t="shared" si="1"/>
        <v>17.420759999999998</v>
      </c>
    </row>
    <row r="138" spans="1:2" ht="13.5">
      <c r="A138">
        <v>1.27</v>
      </c>
      <c r="B138" s="2">
        <f t="shared" si="1"/>
        <v>17.496789999999997</v>
      </c>
    </row>
    <row r="139" spans="1:2" ht="13.5">
      <c r="A139">
        <v>1.28</v>
      </c>
      <c r="B139" s="2">
        <f aca="true" t="shared" si="2" ref="B139:B202">$B$1*A139-0.5*$B$3*A139*A139</f>
        <v>17.57184</v>
      </c>
    </row>
    <row r="140" spans="1:2" ht="13.5">
      <c r="A140">
        <v>1.29</v>
      </c>
      <c r="B140" s="2">
        <f t="shared" si="2"/>
        <v>17.64591</v>
      </c>
    </row>
    <row r="141" spans="1:2" ht="13.5">
      <c r="A141">
        <v>1.3</v>
      </c>
      <c r="B141" s="2">
        <f t="shared" si="2"/>
        <v>17.718999999999998</v>
      </c>
    </row>
    <row r="142" spans="1:2" ht="13.5">
      <c r="A142">
        <v>1.31</v>
      </c>
      <c r="B142" s="2">
        <f t="shared" si="2"/>
        <v>17.791110000000003</v>
      </c>
    </row>
    <row r="143" spans="1:2" ht="13.5">
      <c r="A143">
        <v>1.32</v>
      </c>
      <c r="B143" s="2">
        <f t="shared" si="2"/>
        <v>17.86224</v>
      </c>
    </row>
    <row r="144" spans="1:2" ht="13.5">
      <c r="A144">
        <v>1.33</v>
      </c>
      <c r="B144" s="2">
        <f t="shared" si="2"/>
        <v>17.932389999999998</v>
      </c>
    </row>
    <row r="145" spans="1:2" ht="13.5">
      <c r="A145">
        <v>1.34</v>
      </c>
      <c r="B145" s="2">
        <f t="shared" si="2"/>
        <v>18.001559999999998</v>
      </c>
    </row>
    <row r="146" spans="1:2" ht="13.5">
      <c r="A146">
        <v>1.35</v>
      </c>
      <c r="B146" s="2">
        <f t="shared" si="2"/>
        <v>18.06975</v>
      </c>
    </row>
    <row r="147" spans="1:2" ht="13.5">
      <c r="A147">
        <v>1.36</v>
      </c>
      <c r="B147" s="2">
        <f t="shared" si="2"/>
        <v>18.136960000000002</v>
      </c>
    </row>
    <row r="148" spans="1:2" ht="13.5">
      <c r="A148">
        <v>1.37</v>
      </c>
      <c r="B148" s="2">
        <f t="shared" si="2"/>
        <v>18.20319</v>
      </c>
    </row>
    <row r="149" spans="1:2" ht="13.5">
      <c r="A149">
        <v>1.38</v>
      </c>
      <c r="B149" s="2">
        <f t="shared" si="2"/>
        <v>18.26844</v>
      </c>
    </row>
    <row r="150" spans="1:2" ht="13.5">
      <c r="A150">
        <v>1.39</v>
      </c>
      <c r="B150" s="2">
        <f t="shared" si="2"/>
        <v>18.33271</v>
      </c>
    </row>
    <row r="151" spans="1:2" ht="13.5">
      <c r="A151">
        <v>1.4</v>
      </c>
      <c r="B151" s="2">
        <f t="shared" si="2"/>
        <v>18.396</v>
      </c>
    </row>
    <row r="152" spans="1:2" ht="13.5">
      <c r="A152">
        <v>1.41</v>
      </c>
      <c r="B152" s="2">
        <f t="shared" si="2"/>
        <v>18.45831</v>
      </c>
    </row>
    <row r="153" spans="1:2" ht="13.5">
      <c r="A153">
        <v>1.42</v>
      </c>
      <c r="B153" s="2">
        <f t="shared" si="2"/>
        <v>18.51964</v>
      </c>
    </row>
    <row r="154" spans="1:2" ht="13.5">
      <c r="A154">
        <v>1.43</v>
      </c>
      <c r="B154" s="2">
        <f t="shared" si="2"/>
        <v>18.579989999999995</v>
      </c>
    </row>
    <row r="155" spans="1:2" ht="13.5">
      <c r="A155">
        <v>1.44</v>
      </c>
      <c r="B155" s="2">
        <f t="shared" si="2"/>
        <v>18.639359999999996</v>
      </c>
    </row>
    <row r="156" spans="1:2" ht="13.5">
      <c r="A156">
        <v>1.45</v>
      </c>
      <c r="B156" s="2">
        <f t="shared" si="2"/>
        <v>18.69775</v>
      </c>
    </row>
    <row r="157" spans="1:2" ht="13.5">
      <c r="A157">
        <v>1.46</v>
      </c>
      <c r="B157" s="2">
        <f t="shared" si="2"/>
        <v>18.75516</v>
      </c>
    </row>
    <row r="158" spans="1:2" ht="13.5">
      <c r="A158">
        <v>1.47</v>
      </c>
      <c r="B158" s="2">
        <f t="shared" si="2"/>
        <v>18.81159</v>
      </c>
    </row>
    <row r="159" spans="1:2" ht="13.5">
      <c r="A159">
        <v>1.48</v>
      </c>
      <c r="B159" s="2">
        <f t="shared" si="2"/>
        <v>18.867040000000003</v>
      </c>
    </row>
    <row r="160" spans="1:2" ht="13.5">
      <c r="A160">
        <v>1.49</v>
      </c>
      <c r="B160" s="2">
        <f t="shared" si="2"/>
        <v>18.92151</v>
      </c>
    </row>
    <row r="161" spans="1:2" ht="13.5">
      <c r="A161">
        <v>1.5</v>
      </c>
      <c r="B161" s="2">
        <f t="shared" si="2"/>
        <v>18.975</v>
      </c>
    </row>
    <row r="162" spans="1:2" ht="13.5">
      <c r="A162">
        <v>1.51</v>
      </c>
      <c r="B162" s="2">
        <f t="shared" si="2"/>
        <v>19.02751</v>
      </c>
    </row>
    <row r="163" spans="1:2" ht="13.5">
      <c r="A163">
        <v>1.52</v>
      </c>
      <c r="B163" s="2">
        <f t="shared" si="2"/>
        <v>19.07904</v>
      </c>
    </row>
    <row r="164" spans="1:2" ht="13.5">
      <c r="A164">
        <v>1.53</v>
      </c>
      <c r="B164" s="2">
        <f t="shared" si="2"/>
        <v>19.12959</v>
      </c>
    </row>
    <row r="165" spans="1:2" ht="13.5">
      <c r="A165">
        <v>1.54</v>
      </c>
      <c r="B165" s="2">
        <f t="shared" si="2"/>
        <v>19.17916</v>
      </c>
    </row>
    <row r="166" spans="1:2" ht="13.5">
      <c r="A166">
        <v>1.55</v>
      </c>
      <c r="B166" s="2">
        <f t="shared" si="2"/>
        <v>19.22775</v>
      </c>
    </row>
    <row r="167" spans="1:2" ht="13.5">
      <c r="A167">
        <v>1.56</v>
      </c>
      <c r="B167" s="2">
        <f t="shared" si="2"/>
        <v>19.27536</v>
      </c>
    </row>
    <row r="168" spans="1:2" ht="13.5">
      <c r="A168">
        <v>1.57</v>
      </c>
      <c r="B168" s="2">
        <f t="shared" si="2"/>
        <v>19.32199</v>
      </c>
    </row>
    <row r="169" spans="1:2" ht="13.5">
      <c r="A169">
        <v>1.58</v>
      </c>
      <c r="B169" s="2">
        <f t="shared" si="2"/>
        <v>19.36764</v>
      </c>
    </row>
    <row r="170" spans="1:2" ht="13.5">
      <c r="A170">
        <v>1.59</v>
      </c>
      <c r="B170" s="2">
        <f t="shared" si="2"/>
        <v>19.412309999999998</v>
      </c>
    </row>
    <row r="171" spans="1:2" ht="13.5">
      <c r="A171">
        <v>1.6</v>
      </c>
      <c r="B171" s="2">
        <f t="shared" si="2"/>
        <v>19.455999999999996</v>
      </c>
    </row>
    <row r="172" spans="1:2" ht="13.5">
      <c r="A172">
        <v>1.61</v>
      </c>
      <c r="B172" s="2">
        <f t="shared" si="2"/>
        <v>19.498710000000003</v>
      </c>
    </row>
    <row r="173" spans="1:2" ht="13.5">
      <c r="A173">
        <v>1.62</v>
      </c>
      <c r="B173" s="2">
        <f t="shared" si="2"/>
        <v>19.540440000000004</v>
      </c>
    </row>
    <row r="174" spans="1:2" ht="13.5">
      <c r="A174">
        <v>1.63</v>
      </c>
      <c r="B174" s="2">
        <f t="shared" si="2"/>
        <v>19.581189999999996</v>
      </c>
    </row>
    <row r="175" spans="1:2" ht="13.5">
      <c r="A175">
        <v>1.64</v>
      </c>
      <c r="B175" s="2">
        <f t="shared" si="2"/>
        <v>19.620959999999997</v>
      </c>
    </row>
    <row r="176" spans="1:2" ht="13.5">
      <c r="A176">
        <v>1.65</v>
      </c>
      <c r="B176" s="2">
        <f t="shared" si="2"/>
        <v>19.65975</v>
      </c>
    </row>
    <row r="177" spans="1:2" ht="13.5">
      <c r="A177">
        <v>1.66</v>
      </c>
      <c r="B177" s="2">
        <f t="shared" si="2"/>
        <v>19.697559999999996</v>
      </c>
    </row>
    <row r="178" spans="1:2" ht="13.5">
      <c r="A178">
        <v>1.67</v>
      </c>
      <c r="B178" s="2">
        <f t="shared" si="2"/>
        <v>19.734389999999998</v>
      </c>
    </row>
    <row r="179" spans="1:2" ht="13.5">
      <c r="A179">
        <v>1.68</v>
      </c>
      <c r="B179" s="2">
        <f t="shared" si="2"/>
        <v>19.77024</v>
      </c>
    </row>
    <row r="180" spans="1:2" ht="13.5">
      <c r="A180">
        <v>1.69</v>
      </c>
      <c r="B180" s="2">
        <f t="shared" si="2"/>
        <v>19.80511</v>
      </c>
    </row>
    <row r="181" spans="1:2" ht="13.5">
      <c r="A181">
        <v>1.7</v>
      </c>
      <c r="B181" s="2">
        <f t="shared" si="2"/>
        <v>19.839</v>
      </c>
    </row>
    <row r="182" spans="1:2" ht="13.5">
      <c r="A182">
        <v>1.71</v>
      </c>
      <c r="B182" s="2">
        <f t="shared" si="2"/>
        <v>19.871910000000003</v>
      </c>
    </row>
    <row r="183" spans="1:2" ht="13.5">
      <c r="A183">
        <v>1.72</v>
      </c>
      <c r="B183" s="2">
        <f t="shared" si="2"/>
        <v>19.903839999999995</v>
      </c>
    </row>
    <row r="184" spans="1:2" ht="13.5">
      <c r="A184">
        <v>1.73</v>
      </c>
      <c r="B184" s="2">
        <f t="shared" si="2"/>
        <v>19.93479</v>
      </c>
    </row>
    <row r="185" spans="1:2" ht="13.5">
      <c r="A185">
        <v>1.74</v>
      </c>
      <c r="B185" s="2">
        <f t="shared" si="2"/>
        <v>19.96476</v>
      </c>
    </row>
    <row r="186" spans="1:2" ht="13.5">
      <c r="A186">
        <v>1.75</v>
      </c>
      <c r="B186" s="2">
        <f t="shared" si="2"/>
        <v>19.99375</v>
      </c>
    </row>
    <row r="187" spans="1:2" ht="13.5">
      <c r="A187">
        <v>1.76</v>
      </c>
      <c r="B187" s="2">
        <f t="shared" si="2"/>
        <v>20.02176</v>
      </c>
    </row>
    <row r="188" spans="1:2" ht="13.5">
      <c r="A188">
        <v>1.77</v>
      </c>
      <c r="B188" s="2">
        <f t="shared" si="2"/>
        <v>20.048789999999997</v>
      </c>
    </row>
    <row r="189" spans="1:2" ht="13.5">
      <c r="A189">
        <v>1.78</v>
      </c>
      <c r="B189" s="2">
        <f t="shared" si="2"/>
        <v>20.07484</v>
      </c>
    </row>
    <row r="190" spans="1:2" ht="13.5">
      <c r="A190">
        <v>1.79</v>
      </c>
      <c r="B190" s="2">
        <f t="shared" si="2"/>
        <v>20.099909999999994</v>
      </c>
    </row>
    <row r="191" spans="1:2" ht="13.5">
      <c r="A191">
        <v>1.8</v>
      </c>
      <c r="B191" s="2">
        <f t="shared" si="2"/>
        <v>20.124</v>
      </c>
    </row>
    <row r="192" spans="1:2" ht="13.5">
      <c r="A192">
        <v>1.81</v>
      </c>
      <c r="B192" s="2">
        <f t="shared" si="2"/>
        <v>20.147109999999998</v>
      </c>
    </row>
    <row r="193" spans="1:2" ht="13.5">
      <c r="A193">
        <v>1.82</v>
      </c>
      <c r="B193" s="2">
        <f t="shared" si="2"/>
        <v>20.169239999999995</v>
      </c>
    </row>
    <row r="194" spans="1:2" ht="13.5">
      <c r="A194">
        <v>1.83</v>
      </c>
      <c r="B194" s="2">
        <f t="shared" si="2"/>
        <v>20.19039</v>
      </c>
    </row>
    <row r="195" spans="1:2" ht="13.5">
      <c r="A195">
        <v>1.84</v>
      </c>
      <c r="B195" s="2">
        <f t="shared" si="2"/>
        <v>20.21056</v>
      </c>
    </row>
    <row r="196" spans="1:2" ht="13.5">
      <c r="A196">
        <v>1.85</v>
      </c>
      <c r="B196" s="2">
        <f t="shared" si="2"/>
        <v>20.229749999999996</v>
      </c>
    </row>
    <row r="197" spans="1:2" ht="13.5">
      <c r="A197">
        <v>1.86</v>
      </c>
      <c r="B197" s="2">
        <f t="shared" si="2"/>
        <v>20.24796</v>
      </c>
    </row>
    <row r="198" spans="1:2" ht="13.5">
      <c r="A198">
        <v>1.87</v>
      </c>
      <c r="B198" s="2">
        <f t="shared" si="2"/>
        <v>20.26519</v>
      </c>
    </row>
    <row r="199" spans="1:2" ht="13.5">
      <c r="A199">
        <v>1.88</v>
      </c>
      <c r="B199" s="2">
        <f t="shared" si="2"/>
        <v>20.281439999999996</v>
      </c>
    </row>
    <row r="200" spans="1:2" ht="13.5">
      <c r="A200">
        <v>1.89</v>
      </c>
      <c r="B200" s="2">
        <f t="shared" si="2"/>
        <v>20.296709999999997</v>
      </c>
    </row>
    <row r="201" spans="1:2" ht="13.5">
      <c r="A201">
        <v>1.9</v>
      </c>
      <c r="B201" s="2">
        <f t="shared" si="2"/>
        <v>20.311</v>
      </c>
    </row>
    <row r="202" spans="1:2" ht="13.5">
      <c r="A202">
        <v>1.91</v>
      </c>
      <c r="B202" s="2">
        <f t="shared" si="2"/>
        <v>20.324309999999997</v>
      </c>
    </row>
    <row r="203" spans="1:2" ht="13.5">
      <c r="A203">
        <v>1.92</v>
      </c>
      <c r="B203" s="2">
        <f aca="true" t="shared" si="3" ref="B203:B266">$B$1*A203-0.5*$B$3*A203*A203</f>
        <v>20.33664</v>
      </c>
    </row>
    <row r="204" spans="1:2" ht="13.5">
      <c r="A204">
        <v>1.93</v>
      </c>
      <c r="B204" s="2">
        <f t="shared" si="3"/>
        <v>20.34799</v>
      </c>
    </row>
    <row r="205" spans="1:2" ht="13.5">
      <c r="A205">
        <v>1.94</v>
      </c>
      <c r="B205" s="2">
        <f t="shared" si="3"/>
        <v>20.358359999999998</v>
      </c>
    </row>
    <row r="206" spans="1:2" ht="13.5">
      <c r="A206">
        <v>1.95</v>
      </c>
      <c r="B206" s="2">
        <f t="shared" si="3"/>
        <v>20.36775</v>
      </c>
    </row>
    <row r="207" spans="1:2" ht="13.5">
      <c r="A207">
        <v>1.96</v>
      </c>
      <c r="B207" s="2">
        <f t="shared" si="3"/>
        <v>20.376160000000002</v>
      </c>
    </row>
    <row r="208" spans="1:2" ht="13.5">
      <c r="A208">
        <v>1.97</v>
      </c>
      <c r="B208" s="2">
        <f t="shared" si="3"/>
        <v>20.383589999999998</v>
      </c>
    </row>
    <row r="209" spans="1:2" ht="13.5">
      <c r="A209">
        <v>1.98</v>
      </c>
      <c r="B209" s="2">
        <f t="shared" si="3"/>
        <v>20.390040000000003</v>
      </c>
    </row>
    <row r="210" spans="1:2" ht="13.5">
      <c r="A210">
        <v>1.99</v>
      </c>
      <c r="B210" s="2">
        <f t="shared" si="3"/>
        <v>20.395509999999994</v>
      </c>
    </row>
    <row r="211" spans="1:2" ht="13.5">
      <c r="A211">
        <v>2</v>
      </c>
      <c r="B211" s="2">
        <f t="shared" si="3"/>
        <v>20.4</v>
      </c>
    </row>
    <row r="212" spans="1:2" ht="13.5">
      <c r="A212">
        <v>2.01</v>
      </c>
      <c r="B212" s="2">
        <f t="shared" si="3"/>
        <v>20.403509999999997</v>
      </c>
    </row>
    <row r="213" spans="1:2" ht="13.5">
      <c r="A213">
        <v>2.02</v>
      </c>
      <c r="B213" s="2">
        <f t="shared" si="3"/>
        <v>20.406039999999994</v>
      </c>
    </row>
    <row r="214" spans="1:2" ht="13.5">
      <c r="A214">
        <v>2.03</v>
      </c>
      <c r="B214" s="2">
        <f t="shared" si="3"/>
        <v>20.40759</v>
      </c>
    </row>
    <row r="215" spans="1:2" ht="13.5">
      <c r="A215">
        <v>2.04</v>
      </c>
      <c r="B215" s="2">
        <f t="shared" si="3"/>
        <v>20.408159999999995</v>
      </c>
    </row>
    <row r="216" spans="1:2" ht="13.5">
      <c r="A216">
        <v>2.05</v>
      </c>
      <c r="B216" s="2">
        <f t="shared" si="3"/>
        <v>20.407750000000004</v>
      </c>
    </row>
    <row r="217" spans="1:2" ht="13.5">
      <c r="A217">
        <v>2.06</v>
      </c>
      <c r="B217" s="2">
        <f t="shared" si="3"/>
        <v>20.40636</v>
      </c>
    </row>
    <row r="218" spans="1:2" ht="13.5">
      <c r="A218">
        <v>2.07</v>
      </c>
      <c r="B218" s="2">
        <f t="shared" si="3"/>
        <v>20.40399</v>
      </c>
    </row>
    <row r="219" spans="1:2" ht="13.5">
      <c r="A219">
        <v>2.08</v>
      </c>
      <c r="B219" s="2">
        <f t="shared" si="3"/>
        <v>20.400639999999996</v>
      </c>
    </row>
    <row r="220" spans="1:2" ht="13.5">
      <c r="A220">
        <v>2.09</v>
      </c>
      <c r="B220" s="2">
        <f t="shared" si="3"/>
        <v>20.39631</v>
      </c>
    </row>
    <row r="221" spans="1:2" ht="13.5">
      <c r="A221">
        <v>2.1</v>
      </c>
      <c r="B221" s="2">
        <f t="shared" si="3"/>
        <v>20.391</v>
      </c>
    </row>
    <row r="222" spans="1:2" ht="13.5">
      <c r="A222">
        <v>2.11</v>
      </c>
      <c r="B222" s="2">
        <f t="shared" si="3"/>
        <v>20.384709999999995</v>
      </c>
    </row>
    <row r="223" spans="1:2" ht="13.5">
      <c r="A223">
        <v>2.12</v>
      </c>
      <c r="B223" s="2">
        <f t="shared" si="3"/>
        <v>20.37744</v>
      </c>
    </row>
    <row r="224" spans="1:2" ht="13.5">
      <c r="A224">
        <v>2.13</v>
      </c>
      <c r="B224" s="2">
        <f t="shared" si="3"/>
        <v>20.369189999999996</v>
      </c>
    </row>
    <row r="225" spans="1:2" ht="13.5">
      <c r="A225">
        <v>2.14</v>
      </c>
      <c r="B225" s="2">
        <f t="shared" si="3"/>
        <v>20.35996</v>
      </c>
    </row>
    <row r="226" spans="1:2" ht="13.5">
      <c r="A226">
        <v>2.15</v>
      </c>
      <c r="B226" s="2">
        <f t="shared" si="3"/>
        <v>20.34975</v>
      </c>
    </row>
    <row r="227" spans="1:2" ht="13.5">
      <c r="A227">
        <v>2.16</v>
      </c>
      <c r="B227" s="2">
        <f t="shared" si="3"/>
        <v>20.338559999999998</v>
      </c>
    </row>
    <row r="228" spans="1:2" ht="13.5">
      <c r="A228">
        <v>2.17</v>
      </c>
      <c r="B228" s="2">
        <f t="shared" si="3"/>
        <v>20.326389999999996</v>
      </c>
    </row>
    <row r="229" spans="1:2" ht="13.5">
      <c r="A229">
        <v>2.18</v>
      </c>
      <c r="B229" s="2">
        <f t="shared" si="3"/>
        <v>20.313239999999993</v>
      </c>
    </row>
    <row r="230" spans="1:2" ht="13.5">
      <c r="A230">
        <v>2.19</v>
      </c>
      <c r="B230" s="2">
        <f t="shared" si="3"/>
        <v>20.29911</v>
      </c>
    </row>
    <row r="231" spans="1:2" ht="13.5">
      <c r="A231">
        <v>2.2</v>
      </c>
      <c r="B231" s="2">
        <f t="shared" si="3"/>
        <v>20.283999999999995</v>
      </c>
    </row>
    <row r="232" spans="1:2" ht="13.5">
      <c r="A232">
        <v>2.21</v>
      </c>
      <c r="B232" s="2">
        <f t="shared" si="3"/>
        <v>20.26791</v>
      </c>
    </row>
    <row r="233" spans="1:2" ht="13.5">
      <c r="A233">
        <v>2.22</v>
      </c>
      <c r="B233" s="2">
        <f t="shared" si="3"/>
        <v>20.25084</v>
      </c>
    </row>
    <row r="234" spans="1:2" ht="13.5">
      <c r="A234">
        <v>2.23</v>
      </c>
      <c r="B234" s="2">
        <f t="shared" si="3"/>
        <v>20.232789999999998</v>
      </c>
    </row>
    <row r="235" spans="1:2" ht="13.5">
      <c r="A235">
        <v>2.24</v>
      </c>
      <c r="B235" s="2">
        <f t="shared" si="3"/>
        <v>20.213759999999997</v>
      </c>
    </row>
    <row r="236" spans="1:2" ht="13.5">
      <c r="A236">
        <v>2.25</v>
      </c>
      <c r="B236" s="2">
        <f t="shared" si="3"/>
        <v>20.193749999999998</v>
      </c>
    </row>
    <row r="237" spans="1:2" ht="13.5">
      <c r="A237">
        <v>2.26</v>
      </c>
      <c r="B237" s="2">
        <f t="shared" si="3"/>
        <v>20.172759999999997</v>
      </c>
    </row>
    <row r="238" spans="1:2" ht="13.5">
      <c r="A238">
        <v>2.27</v>
      </c>
      <c r="B238" s="2">
        <f t="shared" si="3"/>
        <v>20.150789999999997</v>
      </c>
    </row>
    <row r="239" spans="1:2" ht="13.5">
      <c r="A239">
        <v>2.28</v>
      </c>
      <c r="B239" s="2">
        <f t="shared" si="3"/>
        <v>20.127839999999996</v>
      </c>
    </row>
    <row r="240" spans="1:2" ht="13.5">
      <c r="A240">
        <v>2.29</v>
      </c>
      <c r="B240" s="2">
        <f t="shared" si="3"/>
        <v>20.103909999999992</v>
      </c>
    </row>
    <row r="241" spans="1:2" ht="13.5">
      <c r="A241">
        <v>2.3</v>
      </c>
      <c r="B241" s="2">
        <f t="shared" si="3"/>
        <v>20.079000000000004</v>
      </c>
    </row>
    <row r="242" spans="1:2" ht="13.5">
      <c r="A242">
        <v>2.31</v>
      </c>
      <c r="B242" s="2">
        <f t="shared" si="3"/>
        <v>20.05311</v>
      </c>
    </row>
    <row r="243" spans="1:2" ht="13.5">
      <c r="A243">
        <v>2.32</v>
      </c>
      <c r="B243" s="2">
        <f t="shared" si="3"/>
        <v>20.02624</v>
      </c>
    </row>
    <row r="244" spans="1:2" ht="13.5">
      <c r="A244">
        <v>2.33</v>
      </c>
      <c r="B244" s="2">
        <f t="shared" si="3"/>
        <v>19.998389999999997</v>
      </c>
    </row>
    <row r="245" spans="1:2" ht="13.5">
      <c r="A245">
        <v>2.34</v>
      </c>
      <c r="B245" s="2">
        <f t="shared" si="3"/>
        <v>19.96956</v>
      </c>
    </row>
    <row r="246" spans="1:2" ht="13.5">
      <c r="A246">
        <v>2.35</v>
      </c>
      <c r="B246" s="2">
        <f t="shared" si="3"/>
        <v>19.939749999999997</v>
      </c>
    </row>
    <row r="247" spans="1:2" ht="13.5">
      <c r="A247">
        <v>2.36</v>
      </c>
      <c r="B247" s="2">
        <f t="shared" si="3"/>
        <v>19.908959999999997</v>
      </c>
    </row>
    <row r="248" spans="1:2" ht="13.5">
      <c r="A248">
        <v>2.37</v>
      </c>
      <c r="B248" s="2">
        <f t="shared" si="3"/>
        <v>19.877190000000002</v>
      </c>
    </row>
    <row r="249" spans="1:2" ht="13.5">
      <c r="A249">
        <v>2.38</v>
      </c>
      <c r="B249" s="2">
        <f t="shared" si="3"/>
        <v>19.844439999999995</v>
      </c>
    </row>
    <row r="250" spans="1:2" ht="13.5">
      <c r="A250">
        <v>2.39</v>
      </c>
      <c r="B250" s="2">
        <f t="shared" si="3"/>
        <v>19.810709999999997</v>
      </c>
    </row>
    <row r="251" spans="1:2" ht="13.5">
      <c r="A251">
        <v>2.4</v>
      </c>
      <c r="B251" s="2">
        <f t="shared" si="3"/>
        <v>19.776</v>
      </c>
    </row>
    <row r="252" spans="1:2" ht="13.5">
      <c r="A252">
        <v>2.41</v>
      </c>
      <c r="B252" s="2">
        <f t="shared" si="3"/>
        <v>19.740309999999997</v>
      </c>
    </row>
    <row r="253" spans="1:2" ht="13.5">
      <c r="A253">
        <v>2.42</v>
      </c>
      <c r="B253" s="2">
        <f t="shared" si="3"/>
        <v>19.703639999999996</v>
      </c>
    </row>
    <row r="254" spans="1:2" ht="13.5">
      <c r="A254">
        <v>2.43</v>
      </c>
      <c r="B254" s="2">
        <f t="shared" si="3"/>
        <v>19.665989999999994</v>
      </c>
    </row>
    <row r="255" spans="1:2" ht="13.5">
      <c r="A255">
        <v>2.44</v>
      </c>
      <c r="B255" s="2">
        <f t="shared" si="3"/>
        <v>19.627359999999996</v>
      </c>
    </row>
    <row r="256" spans="1:2" ht="13.5">
      <c r="A256">
        <v>2.45</v>
      </c>
      <c r="B256" s="2">
        <f t="shared" si="3"/>
        <v>19.587749999999993</v>
      </c>
    </row>
    <row r="257" spans="1:2" ht="13.5">
      <c r="A257">
        <v>2.46</v>
      </c>
      <c r="B257" s="2">
        <f t="shared" si="3"/>
        <v>19.54716</v>
      </c>
    </row>
    <row r="258" spans="1:2" ht="13.5">
      <c r="A258">
        <v>2.47</v>
      </c>
      <c r="B258" s="2">
        <f t="shared" si="3"/>
        <v>19.505589999999998</v>
      </c>
    </row>
    <row r="259" spans="1:2" ht="13.5">
      <c r="A259">
        <v>2.48</v>
      </c>
      <c r="B259" s="2">
        <f t="shared" si="3"/>
        <v>19.46304</v>
      </c>
    </row>
    <row r="260" spans="1:2" ht="13.5">
      <c r="A260">
        <v>2.48999999999999</v>
      </c>
      <c r="B260" s="2">
        <f t="shared" si="3"/>
        <v>19.419510000000038</v>
      </c>
    </row>
    <row r="261" spans="1:2" ht="13.5">
      <c r="A261">
        <v>2.5</v>
      </c>
      <c r="B261" s="2">
        <f t="shared" si="3"/>
        <v>19.375</v>
      </c>
    </row>
    <row r="262" spans="1:2" ht="13.5">
      <c r="A262">
        <v>2.50999999999999</v>
      </c>
      <c r="B262" s="2">
        <f t="shared" si="3"/>
        <v>19.32951000000005</v>
      </c>
    </row>
    <row r="263" spans="1:2" ht="13.5">
      <c r="A263">
        <v>2.52</v>
      </c>
      <c r="B263" s="2">
        <f t="shared" si="3"/>
        <v>19.283039999999996</v>
      </c>
    </row>
    <row r="264" spans="1:2" ht="13.5">
      <c r="A264">
        <v>2.52999999999999</v>
      </c>
      <c r="B264" s="2">
        <f t="shared" si="3"/>
        <v>19.235590000000048</v>
      </c>
    </row>
    <row r="265" spans="1:2" ht="13.5">
      <c r="A265">
        <v>2.53999999999999</v>
      </c>
      <c r="B265" s="2">
        <f t="shared" si="3"/>
        <v>19.18716000000005</v>
      </c>
    </row>
    <row r="266" spans="1:2" ht="13.5">
      <c r="A266">
        <v>2.54999999999999</v>
      </c>
      <c r="B266" s="2">
        <f t="shared" si="3"/>
        <v>19.137750000000047</v>
      </c>
    </row>
    <row r="267" spans="1:2" ht="13.5">
      <c r="A267">
        <v>2.55999999999999</v>
      </c>
      <c r="B267" s="2">
        <f aca="true" t="shared" si="4" ref="B267:B311">$B$1*A267-0.5*$B$3*A267*A267</f>
        <v>19.087360000000054</v>
      </c>
    </row>
    <row r="268" spans="1:2" ht="13.5">
      <c r="A268">
        <v>2.56999999999999</v>
      </c>
      <c r="B268" s="2">
        <f t="shared" si="4"/>
        <v>19.035990000000048</v>
      </c>
    </row>
    <row r="269" spans="1:2" ht="13.5">
      <c r="A269">
        <v>2.57999999999999</v>
      </c>
      <c r="B269" s="2">
        <f t="shared" si="4"/>
        <v>18.98364000000005</v>
      </c>
    </row>
    <row r="270" spans="1:2" ht="13.5">
      <c r="A270">
        <v>2.58999999999999</v>
      </c>
      <c r="B270" s="2">
        <f t="shared" si="4"/>
        <v>18.93031000000005</v>
      </c>
    </row>
    <row r="271" spans="1:2" ht="13.5">
      <c r="A271">
        <v>2.59999999999999</v>
      </c>
      <c r="B271" s="2">
        <f t="shared" si="4"/>
        <v>18.87600000000006</v>
      </c>
    </row>
    <row r="272" spans="1:2" ht="13.5">
      <c r="A272">
        <v>2.60999999999999</v>
      </c>
      <c r="B272" s="2">
        <f t="shared" si="4"/>
        <v>18.820710000000055</v>
      </c>
    </row>
    <row r="273" spans="1:2" ht="13.5">
      <c r="A273">
        <v>2.61999999999999</v>
      </c>
      <c r="B273" s="2">
        <f t="shared" si="4"/>
        <v>18.764440000000057</v>
      </c>
    </row>
    <row r="274" spans="1:2" ht="13.5">
      <c r="A274">
        <v>2.62999999999999</v>
      </c>
      <c r="B274" s="2">
        <f t="shared" si="4"/>
        <v>18.707190000000054</v>
      </c>
    </row>
    <row r="275" spans="1:2" ht="13.5">
      <c r="A275">
        <v>2.63999999999999</v>
      </c>
      <c r="B275" s="2">
        <f t="shared" si="4"/>
        <v>18.648960000000052</v>
      </c>
    </row>
    <row r="276" spans="1:2" ht="13.5">
      <c r="A276">
        <v>2.64999999999999</v>
      </c>
      <c r="B276" s="2">
        <f t="shared" si="4"/>
        <v>18.589750000000052</v>
      </c>
    </row>
    <row r="277" spans="1:2" ht="13.5">
      <c r="A277">
        <v>2.65999999999999</v>
      </c>
      <c r="B277" s="2">
        <f t="shared" si="4"/>
        <v>18.52956000000006</v>
      </c>
    </row>
    <row r="278" spans="1:2" ht="13.5">
      <c r="A278">
        <v>2.66999999999999</v>
      </c>
      <c r="B278" s="2">
        <f t="shared" si="4"/>
        <v>18.468390000000063</v>
      </c>
    </row>
    <row r="279" spans="1:2" ht="13.5">
      <c r="A279">
        <v>2.67999999999999</v>
      </c>
      <c r="B279" s="2">
        <f t="shared" si="4"/>
        <v>18.406240000000054</v>
      </c>
    </row>
    <row r="280" spans="1:2" ht="13.5">
      <c r="A280">
        <v>2.68999999999999</v>
      </c>
      <c r="B280" s="2">
        <f t="shared" si="4"/>
        <v>18.34311000000006</v>
      </c>
    </row>
    <row r="281" spans="1:2" ht="13.5">
      <c r="A281">
        <v>2.69999999999999</v>
      </c>
      <c r="B281" s="2">
        <f t="shared" si="4"/>
        <v>18.27900000000006</v>
      </c>
    </row>
    <row r="282" spans="1:2" ht="13.5">
      <c r="A282">
        <v>2.70999999999999</v>
      </c>
      <c r="B282" s="2">
        <f t="shared" si="4"/>
        <v>18.213910000000062</v>
      </c>
    </row>
    <row r="283" spans="1:2" ht="13.5">
      <c r="A283">
        <v>2.71999999999999</v>
      </c>
      <c r="B283" s="2">
        <f t="shared" si="4"/>
        <v>18.147840000000066</v>
      </c>
    </row>
    <row r="284" spans="1:2" ht="13.5">
      <c r="A284">
        <v>2.72999999999999</v>
      </c>
      <c r="B284" s="2">
        <f t="shared" si="4"/>
        <v>18.080790000000064</v>
      </c>
    </row>
    <row r="285" spans="1:2" ht="13.5">
      <c r="A285">
        <v>2.73999999999999</v>
      </c>
      <c r="B285" s="2">
        <f t="shared" si="4"/>
        <v>18.012760000000064</v>
      </c>
    </row>
    <row r="286" spans="1:2" ht="13.5">
      <c r="A286">
        <v>2.74999999999999</v>
      </c>
      <c r="B286" s="2">
        <f t="shared" si="4"/>
        <v>17.943750000000065</v>
      </c>
    </row>
    <row r="287" spans="1:2" ht="13.5">
      <c r="A287">
        <v>2.75999999999999</v>
      </c>
      <c r="B287" s="2">
        <f t="shared" si="4"/>
        <v>17.87376000000007</v>
      </c>
    </row>
    <row r="288" spans="1:2" ht="13.5">
      <c r="A288">
        <v>2.76999999999999</v>
      </c>
      <c r="B288" s="2">
        <f t="shared" si="4"/>
        <v>17.802790000000066</v>
      </c>
    </row>
    <row r="289" spans="1:2" ht="13.5">
      <c r="A289">
        <v>2.77999999999999</v>
      </c>
      <c r="B289" s="2">
        <f t="shared" si="4"/>
        <v>17.73084000000007</v>
      </c>
    </row>
    <row r="290" spans="1:2" ht="13.5">
      <c r="A290">
        <v>2.78999999999999</v>
      </c>
      <c r="B290" s="2">
        <f t="shared" si="4"/>
        <v>17.657910000000072</v>
      </c>
    </row>
    <row r="291" spans="1:2" ht="13.5">
      <c r="A291">
        <v>2.79999999999999</v>
      </c>
      <c r="B291" s="2">
        <f t="shared" si="4"/>
        <v>17.584000000000067</v>
      </c>
    </row>
    <row r="292" spans="1:2" ht="13.5">
      <c r="A292">
        <v>2.80999999999999</v>
      </c>
      <c r="B292" s="2">
        <f t="shared" si="4"/>
        <v>17.509110000000078</v>
      </c>
    </row>
    <row r="293" spans="1:2" ht="13.5">
      <c r="A293">
        <v>2.81999999999999</v>
      </c>
      <c r="B293" s="2">
        <f t="shared" si="4"/>
        <v>17.433240000000076</v>
      </c>
    </row>
    <row r="294" spans="1:2" ht="13.5">
      <c r="A294">
        <v>2.82999999999999</v>
      </c>
      <c r="B294" s="2">
        <f t="shared" si="4"/>
        <v>17.356390000000076</v>
      </c>
    </row>
    <row r="295" spans="1:2" ht="13.5">
      <c r="A295">
        <v>2.83999999999999</v>
      </c>
      <c r="B295" s="2">
        <f t="shared" si="4"/>
        <v>17.27856000000007</v>
      </c>
    </row>
    <row r="296" spans="1:2" ht="13.5">
      <c r="A296">
        <v>2.84999999999999</v>
      </c>
      <c r="B296" s="2">
        <f t="shared" si="4"/>
        <v>17.19975000000008</v>
      </c>
    </row>
    <row r="297" spans="1:2" ht="13.5">
      <c r="A297">
        <v>2.85999999999999</v>
      </c>
      <c r="B297" s="2">
        <f t="shared" si="4"/>
        <v>17.119960000000077</v>
      </c>
    </row>
    <row r="298" spans="1:2" ht="13.5">
      <c r="A298">
        <v>2.86999999999999</v>
      </c>
      <c r="B298" s="2">
        <f t="shared" si="4"/>
        <v>17.039190000000083</v>
      </c>
    </row>
    <row r="299" spans="1:2" ht="13.5">
      <c r="A299">
        <v>2.87999999999999</v>
      </c>
      <c r="B299" s="2">
        <f t="shared" si="4"/>
        <v>16.957440000000076</v>
      </c>
    </row>
    <row r="300" spans="1:2" ht="13.5">
      <c r="A300">
        <v>2.88999999999999</v>
      </c>
      <c r="B300" s="2">
        <f t="shared" si="4"/>
        <v>16.87471000000008</v>
      </c>
    </row>
    <row r="301" spans="1:2" ht="13.5">
      <c r="A301">
        <v>2.89999999999999</v>
      </c>
      <c r="B301" s="2">
        <f t="shared" si="4"/>
        <v>16.791000000000075</v>
      </c>
    </row>
    <row r="302" spans="1:2" ht="13.5">
      <c r="A302">
        <v>2.90999999999999</v>
      </c>
      <c r="B302" s="2">
        <f t="shared" si="4"/>
        <v>16.70631000000008</v>
      </c>
    </row>
    <row r="303" spans="1:2" ht="13.5">
      <c r="A303">
        <v>2.91999999999999</v>
      </c>
      <c r="B303" s="2">
        <f t="shared" si="4"/>
        <v>16.62064000000008</v>
      </c>
    </row>
    <row r="304" spans="1:2" ht="13.5">
      <c r="A304">
        <v>2.92999999999999</v>
      </c>
      <c r="B304" s="2">
        <f t="shared" si="4"/>
        <v>16.53399000000008</v>
      </c>
    </row>
    <row r="305" spans="1:2" ht="13.5">
      <c r="A305">
        <v>2.93999999999999</v>
      </c>
      <c r="B305" s="2">
        <f t="shared" si="4"/>
        <v>16.446360000000084</v>
      </c>
    </row>
    <row r="306" spans="1:2" ht="13.5">
      <c r="A306">
        <v>2.94999999999999</v>
      </c>
      <c r="B306" s="2">
        <f t="shared" si="4"/>
        <v>16.357750000000088</v>
      </c>
    </row>
    <row r="307" spans="1:2" ht="13.5">
      <c r="A307">
        <v>2.95999999999998</v>
      </c>
      <c r="B307" s="2">
        <f t="shared" si="4"/>
        <v>16.268160000000172</v>
      </c>
    </row>
    <row r="308" spans="1:2" ht="13.5">
      <c r="A308">
        <v>2.96999999999999</v>
      </c>
      <c r="B308" s="2">
        <f t="shared" si="4"/>
        <v>16.177590000000087</v>
      </c>
    </row>
    <row r="309" spans="1:2" ht="13.5">
      <c r="A309">
        <v>2.97999999999998</v>
      </c>
      <c r="B309" s="2">
        <f t="shared" si="4"/>
        <v>16.08604000000018</v>
      </c>
    </row>
    <row r="310" spans="1:2" ht="13.5">
      <c r="A310">
        <v>2.98999999999999</v>
      </c>
      <c r="B310" s="2">
        <f t="shared" si="4"/>
        <v>15.993510000000086</v>
      </c>
    </row>
    <row r="311" spans="1:2" ht="13.5">
      <c r="A311">
        <v>2.99999999999998</v>
      </c>
      <c r="B311" s="2">
        <f t="shared" si="4"/>
        <v>15.900000000000183</v>
      </c>
    </row>
  </sheetData>
  <sheetProtection/>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F261"/>
  <sheetViews>
    <sheetView zoomScalePageLayoutView="0" workbookViewId="0" topLeftCell="A1">
      <selection activeCell="A1" sqref="A1"/>
    </sheetView>
  </sheetViews>
  <sheetFormatPr defaultColWidth="9.140625" defaultRowHeight="15"/>
  <cols>
    <col min="1" max="1" width="16.7109375" style="0" bestFit="1" customWidth="1"/>
  </cols>
  <sheetData>
    <row r="1" spans="1:3" ht="15">
      <c r="A1" t="s">
        <v>64</v>
      </c>
      <c r="B1" s="1">
        <v>10</v>
      </c>
      <c r="C1" t="s">
        <v>63</v>
      </c>
    </row>
    <row r="2" spans="1:2" ht="15">
      <c r="A2" t="s">
        <v>3</v>
      </c>
      <c r="B2">
        <v>9.8</v>
      </c>
    </row>
    <row r="4" ht="15">
      <c r="F4" s="3"/>
    </row>
    <row r="5" spans="1:3" ht="15">
      <c r="A5" t="s">
        <v>67</v>
      </c>
      <c r="B5">
        <v>0</v>
      </c>
      <c r="C5" t="s">
        <v>38</v>
      </c>
    </row>
    <row r="6" spans="1:3" ht="15">
      <c r="A6" t="s">
        <v>69</v>
      </c>
      <c r="B6" s="6">
        <f>SQRT(B5*B5+2*B2*B1)</f>
        <v>14</v>
      </c>
      <c r="C6" t="s">
        <v>38</v>
      </c>
    </row>
    <row r="10" spans="1:2" ht="15">
      <c r="A10" s="4" t="s">
        <v>5</v>
      </c>
      <c r="B10" t="s">
        <v>8</v>
      </c>
    </row>
    <row r="11" spans="1:2" ht="15">
      <c r="A11">
        <v>0</v>
      </c>
      <c r="B11">
        <f aca="true" t="shared" si="0" ref="B11:B74">$B$6*A11-0.5*$B$2*A11*A11</f>
        <v>0</v>
      </c>
    </row>
    <row r="12" spans="1:2" ht="13.5">
      <c r="A12">
        <v>0.01</v>
      </c>
      <c r="B12">
        <f t="shared" si="0"/>
        <v>0.13951000000000002</v>
      </c>
    </row>
    <row r="13" spans="1:2" ht="13.5">
      <c r="A13">
        <v>0.02</v>
      </c>
      <c r="B13">
        <f t="shared" si="0"/>
        <v>0.27804</v>
      </c>
    </row>
    <row r="14" spans="1:2" ht="13.5">
      <c r="A14">
        <v>0.03</v>
      </c>
      <c r="B14">
        <f t="shared" si="0"/>
        <v>0.41558999999999996</v>
      </c>
    </row>
    <row r="15" spans="1:2" ht="13.5">
      <c r="A15">
        <v>0.04</v>
      </c>
      <c r="B15">
        <f t="shared" si="0"/>
        <v>0.5521600000000001</v>
      </c>
    </row>
    <row r="16" spans="1:2" ht="13.5">
      <c r="A16">
        <v>0.05</v>
      </c>
      <c r="B16">
        <f t="shared" si="0"/>
        <v>0.6877500000000001</v>
      </c>
    </row>
    <row r="17" spans="1:2" ht="13.5">
      <c r="A17">
        <v>0.06</v>
      </c>
      <c r="B17">
        <f t="shared" si="0"/>
        <v>0.82236</v>
      </c>
    </row>
    <row r="18" spans="1:2" ht="13.5">
      <c r="A18">
        <v>0.07</v>
      </c>
      <c r="B18">
        <f t="shared" si="0"/>
        <v>0.9559900000000001</v>
      </c>
    </row>
    <row r="19" spans="1:2" ht="13.5">
      <c r="A19">
        <v>0.08</v>
      </c>
      <c r="B19">
        <f t="shared" si="0"/>
        <v>1.08864</v>
      </c>
    </row>
    <row r="20" spans="1:2" ht="13.5">
      <c r="A20">
        <v>0.09</v>
      </c>
      <c r="B20">
        <f t="shared" si="0"/>
        <v>1.22031</v>
      </c>
    </row>
    <row r="21" spans="1:2" ht="13.5">
      <c r="A21">
        <v>0.1</v>
      </c>
      <c r="B21">
        <f t="shared" si="0"/>
        <v>1.3510000000000002</v>
      </c>
    </row>
    <row r="22" spans="1:2" ht="13.5">
      <c r="A22">
        <v>0.11</v>
      </c>
      <c r="B22">
        <f t="shared" si="0"/>
        <v>1.48071</v>
      </c>
    </row>
    <row r="23" spans="1:2" ht="13.5">
      <c r="A23">
        <v>0.12</v>
      </c>
      <c r="B23">
        <f t="shared" si="0"/>
        <v>1.60944</v>
      </c>
    </row>
    <row r="24" spans="1:2" ht="13.5">
      <c r="A24">
        <v>0.13</v>
      </c>
      <c r="B24">
        <f t="shared" si="0"/>
        <v>1.73719</v>
      </c>
    </row>
    <row r="25" spans="1:2" ht="13.5">
      <c r="A25">
        <v>0.14</v>
      </c>
      <c r="B25">
        <f t="shared" si="0"/>
        <v>1.86396</v>
      </c>
    </row>
    <row r="26" spans="1:2" ht="13.5">
      <c r="A26">
        <v>0.15</v>
      </c>
      <c r="B26">
        <f t="shared" si="0"/>
        <v>1.9897500000000001</v>
      </c>
    </row>
    <row r="27" spans="1:2" ht="13.5">
      <c r="A27">
        <v>0.16</v>
      </c>
      <c r="B27">
        <f t="shared" si="0"/>
        <v>2.11456</v>
      </c>
    </row>
    <row r="28" spans="1:2" ht="13.5">
      <c r="A28">
        <v>0.17</v>
      </c>
      <c r="B28">
        <f t="shared" si="0"/>
        <v>2.2383900000000003</v>
      </c>
    </row>
    <row r="29" spans="1:2" ht="13.5">
      <c r="A29">
        <v>0.18</v>
      </c>
      <c r="B29">
        <f t="shared" si="0"/>
        <v>2.36124</v>
      </c>
    </row>
    <row r="30" spans="1:2" ht="13.5">
      <c r="A30">
        <v>0.19</v>
      </c>
      <c r="B30">
        <f t="shared" si="0"/>
        <v>2.48311</v>
      </c>
    </row>
    <row r="31" spans="1:2" ht="13.5">
      <c r="A31">
        <v>0.2</v>
      </c>
      <c r="B31">
        <f t="shared" si="0"/>
        <v>2.604</v>
      </c>
    </row>
    <row r="32" spans="1:2" ht="13.5">
      <c r="A32">
        <v>0.21</v>
      </c>
      <c r="B32">
        <f t="shared" si="0"/>
        <v>2.72391</v>
      </c>
    </row>
    <row r="33" spans="1:2" ht="13.5">
      <c r="A33">
        <v>0.22</v>
      </c>
      <c r="B33">
        <f t="shared" si="0"/>
        <v>2.8428400000000003</v>
      </c>
    </row>
    <row r="34" spans="1:2" ht="13.5">
      <c r="A34">
        <v>0.23</v>
      </c>
      <c r="B34">
        <f t="shared" si="0"/>
        <v>2.9607900000000003</v>
      </c>
    </row>
    <row r="35" spans="1:2" ht="13.5">
      <c r="A35">
        <v>0.24</v>
      </c>
      <c r="B35">
        <f t="shared" si="0"/>
        <v>3.07776</v>
      </c>
    </row>
    <row r="36" spans="1:2" ht="13.5">
      <c r="A36">
        <v>0.25</v>
      </c>
      <c r="B36">
        <f t="shared" si="0"/>
        <v>3.19375</v>
      </c>
    </row>
    <row r="37" spans="1:2" ht="13.5">
      <c r="A37">
        <v>0.26</v>
      </c>
      <c r="B37">
        <f t="shared" si="0"/>
        <v>3.30876</v>
      </c>
    </row>
    <row r="38" spans="1:2" ht="13.5">
      <c r="A38">
        <v>0.27</v>
      </c>
      <c r="B38">
        <f t="shared" si="0"/>
        <v>3.42279</v>
      </c>
    </row>
    <row r="39" spans="1:2" ht="13.5">
      <c r="A39">
        <v>0.28</v>
      </c>
      <c r="B39">
        <f t="shared" si="0"/>
        <v>3.5358400000000003</v>
      </c>
    </row>
    <row r="40" spans="1:2" ht="13.5">
      <c r="A40">
        <v>0.29</v>
      </c>
      <c r="B40">
        <f t="shared" si="0"/>
        <v>3.6479099999999995</v>
      </c>
    </row>
    <row r="41" spans="1:2" ht="13.5">
      <c r="A41">
        <v>0.3</v>
      </c>
      <c r="B41">
        <f t="shared" si="0"/>
        <v>3.7590000000000003</v>
      </c>
    </row>
    <row r="42" spans="1:2" ht="13.5">
      <c r="A42">
        <v>0.31</v>
      </c>
      <c r="B42">
        <f t="shared" si="0"/>
        <v>3.86911</v>
      </c>
    </row>
    <row r="43" spans="1:2" ht="13.5">
      <c r="A43">
        <v>0.32</v>
      </c>
      <c r="B43">
        <f t="shared" si="0"/>
        <v>3.9782400000000004</v>
      </c>
    </row>
    <row r="44" spans="1:2" ht="13.5">
      <c r="A44">
        <v>0.33</v>
      </c>
      <c r="B44">
        <f t="shared" si="0"/>
        <v>4.08639</v>
      </c>
    </row>
    <row r="45" spans="1:2" ht="13.5">
      <c r="A45">
        <v>0.34</v>
      </c>
      <c r="B45">
        <f t="shared" si="0"/>
        <v>4.193560000000001</v>
      </c>
    </row>
    <row r="46" spans="1:2" ht="13.5">
      <c r="A46">
        <v>0.35</v>
      </c>
      <c r="B46">
        <f t="shared" si="0"/>
        <v>4.2997499999999995</v>
      </c>
    </row>
    <row r="47" spans="1:2" ht="13.5">
      <c r="A47">
        <v>0.36</v>
      </c>
      <c r="B47">
        <f t="shared" si="0"/>
        <v>4.40496</v>
      </c>
    </row>
    <row r="48" spans="1:2" ht="13.5">
      <c r="A48">
        <v>0.37</v>
      </c>
      <c r="B48">
        <f t="shared" si="0"/>
        <v>4.509189999999999</v>
      </c>
    </row>
    <row r="49" spans="1:2" ht="13.5">
      <c r="A49">
        <v>0.38</v>
      </c>
      <c r="B49">
        <f t="shared" si="0"/>
        <v>4.61244</v>
      </c>
    </row>
    <row r="50" spans="1:2" ht="13.5">
      <c r="A50">
        <v>0.39</v>
      </c>
      <c r="B50">
        <f t="shared" si="0"/>
        <v>4.71471</v>
      </c>
    </row>
    <row r="51" spans="1:2" ht="13.5">
      <c r="A51">
        <v>0.4</v>
      </c>
      <c r="B51">
        <f t="shared" si="0"/>
        <v>4.816000000000001</v>
      </c>
    </row>
    <row r="52" spans="1:2" ht="13.5">
      <c r="A52">
        <v>0.41</v>
      </c>
      <c r="B52">
        <f t="shared" si="0"/>
        <v>4.916309999999999</v>
      </c>
    </row>
    <row r="53" spans="1:2" ht="13.5">
      <c r="A53">
        <v>0.42</v>
      </c>
      <c r="B53">
        <f t="shared" si="0"/>
        <v>5.015639999999999</v>
      </c>
    </row>
    <row r="54" spans="1:2" ht="13.5">
      <c r="A54">
        <v>0.43</v>
      </c>
      <c r="B54">
        <f t="shared" si="0"/>
        <v>5.113989999999999</v>
      </c>
    </row>
    <row r="55" spans="1:2" ht="13.5">
      <c r="A55">
        <v>0.44</v>
      </c>
      <c r="B55">
        <f t="shared" si="0"/>
        <v>5.21136</v>
      </c>
    </row>
    <row r="56" spans="1:2" ht="13.5">
      <c r="A56">
        <v>0.45</v>
      </c>
      <c r="B56">
        <f t="shared" si="0"/>
        <v>5.3077499999999995</v>
      </c>
    </row>
    <row r="57" spans="1:2" ht="13.5">
      <c r="A57">
        <v>0.46</v>
      </c>
      <c r="B57">
        <f t="shared" si="0"/>
        <v>5.40316</v>
      </c>
    </row>
    <row r="58" spans="1:2" ht="13.5">
      <c r="A58">
        <v>0.47</v>
      </c>
      <c r="B58">
        <f t="shared" si="0"/>
        <v>5.497590000000001</v>
      </c>
    </row>
    <row r="59" spans="1:2" ht="13.5">
      <c r="A59">
        <v>0.48</v>
      </c>
      <c r="B59">
        <f t="shared" si="0"/>
        <v>5.59104</v>
      </c>
    </row>
    <row r="60" spans="1:2" ht="13.5">
      <c r="A60">
        <v>0.49</v>
      </c>
      <c r="B60">
        <f t="shared" si="0"/>
        <v>5.683509999999999</v>
      </c>
    </row>
    <row r="61" spans="1:2" ht="13.5">
      <c r="A61">
        <v>0.5</v>
      </c>
      <c r="B61">
        <f t="shared" si="0"/>
        <v>5.775</v>
      </c>
    </row>
    <row r="62" spans="1:2" ht="13.5">
      <c r="A62">
        <v>0.51</v>
      </c>
      <c r="B62">
        <f t="shared" si="0"/>
        <v>5.8655100000000004</v>
      </c>
    </row>
    <row r="63" spans="1:2" ht="13.5">
      <c r="A63">
        <v>0.52</v>
      </c>
      <c r="B63">
        <f t="shared" si="0"/>
        <v>5.95504</v>
      </c>
    </row>
    <row r="64" spans="1:2" ht="13.5">
      <c r="A64">
        <v>0.53</v>
      </c>
      <c r="B64">
        <f t="shared" si="0"/>
        <v>6.04359</v>
      </c>
    </row>
    <row r="65" spans="1:2" ht="13.5">
      <c r="A65">
        <v>0.54</v>
      </c>
      <c r="B65">
        <f t="shared" si="0"/>
        <v>6.13116</v>
      </c>
    </row>
    <row r="66" spans="1:2" ht="13.5">
      <c r="A66">
        <v>0.55</v>
      </c>
      <c r="B66">
        <f t="shared" si="0"/>
        <v>6.2177500000000006</v>
      </c>
    </row>
    <row r="67" spans="1:2" ht="13.5">
      <c r="A67">
        <v>0.56</v>
      </c>
      <c r="B67">
        <f t="shared" si="0"/>
        <v>6.3033600000000005</v>
      </c>
    </row>
    <row r="68" spans="1:2" ht="13.5">
      <c r="A68">
        <v>0.57</v>
      </c>
      <c r="B68">
        <f t="shared" si="0"/>
        <v>6.387989999999999</v>
      </c>
    </row>
    <row r="69" spans="1:2" ht="13.5">
      <c r="A69">
        <v>0.58</v>
      </c>
      <c r="B69">
        <f t="shared" si="0"/>
        <v>6.471639999999999</v>
      </c>
    </row>
    <row r="70" spans="1:2" ht="13.5">
      <c r="A70">
        <v>0.59</v>
      </c>
      <c r="B70">
        <f t="shared" si="0"/>
        <v>6.55431</v>
      </c>
    </row>
    <row r="71" spans="1:2" ht="13.5">
      <c r="A71">
        <v>0.6</v>
      </c>
      <c r="B71">
        <f t="shared" si="0"/>
        <v>6.636</v>
      </c>
    </row>
    <row r="72" spans="1:2" ht="13.5">
      <c r="A72">
        <v>0.61</v>
      </c>
      <c r="B72">
        <f t="shared" si="0"/>
        <v>6.716709999999999</v>
      </c>
    </row>
    <row r="73" spans="1:2" ht="13.5">
      <c r="A73">
        <v>0.62</v>
      </c>
      <c r="B73">
        <f t="shared" si="0"/>
        <v>6.79644</v>
      </c>
    </row>
    <row r="74" spans="1:2" ht="13.5">
      <c r="A74">
        <v>0.63</v>
      </c>
      <c r="B74">
        <f t="shared" si="0"/>
        <v>6.87519</v>
      </c>
    </row>
    <row r="75" spans="1:2" ht="13.5">
      <c r="A75">
        <v>0.64</v>
      </c>
      <c r="B75">
        <f aca="true" t="shared" si="1" ref="B75:B138">$B$6*A75-0.5*$B$2*A75*A75</f>
        <v>6.952960000000001</v>
      </c>
    </row>
    <row r="76" spans="1:2" ht="13.5">
      <c r="A76">
        <v>0.65</v>
      </c>
      <c r="B76">
        <f t="shared" si="1"/>
        <v>7.029749999999999</v>
      </c>
    </row>
    <row r="77" spans="1:2" ht="13.5">
      <c r="A77">
        <v>0.66</v>
      </c>
      <c r="B77">
        <f t="shared" si="1"/>
        <v>7.10556</v>
      </c>
    </row>
    <row r="78" spans="1:2" ht="13.5">
      <c r="A78">
        <v>0.67</v>
      </c>
      <c r="B78">
        <f t="shared" si="1"/>
        <v>7.180390000000001</v>
      </c>
    </row>
    <row r="79" spans="1:2" ht="13.5">
      <c r="A79">
        <v>0.68</v>
      </c>
      <c r="B79">
        <f t="shared" si="1"/>
        <v>7.254240000000001</v>
      </c>
    </row>
    <row r="80" spans="1:2" ht="13.5">
      <c r="A80">
        <v>0.69</v>
      </c>
      <c r="B80">
        <f t="shared" si="1"/>
        <v>7.327110000000001</v>
      </c>
    </row>
    <row r="81" spans="1:2" ht="13.5">
      <c r="A81">
        <v>0.7</v>
      </c>
      <c r="B81">
        <f t="shared" si="1"/>
        <v>7.398999999999999</v>
      </c>
    </row>
    <row r="82" spans="1:2" ht="13.5">
      <c r="A82">
        <v>0.71</v>
      </c>
      <c r="B82">
        <f t="shared" si="1"/>
        <v>7.46991</v>
      </c>
    </row>
    <row r="83" spans="1:2" ht="13.5">
      <c r="A83">
        <v>0.72</v>
      </c>
      <c r="B83">
        <f t="shared" si="1"/>
        <v>7.53984</v>
      </c>
    </row>
    <row r="84" spans="1:2" ht="13.5">
      <c r="A84">
        <v>0.73</v>
      </c>
      <c r="B84">
        <f t="shared" si="1"/>
        <v>7.608789999999999</v>
      </c>
    </row>
    <row r="85" spans="1:2" ht="13.5">
      <c r="A85">
        <v>0.74</v>
      </c>
      <c r="B85">
        <f t="shared" si="1"/>
        <v>7.67676</v>
      </c>
    </row>
    <row r="86" spans="1:2" ht="13.5">
      <c r="A86">
        <v>0.75</v>
      </c>
      <c r="B86">
        <f t="shared" si="1"/>
        <v>7.74375</v>
      </c>
    </row>
    <row r="87" spans="1:2" ht="13.5">
      <c r="A87">
        <v>0.76</v>
      </c>
      <c r="B87">
        <f t="shared" si="1"/>
        <v>7.809760000000001</v>
      </c>
    </row>
    <row r="88" spans="1:2" ht="13.5">
      <c r="A88">
        <v>0.77</v>
      </c>
      <c r="B88">
        <f t="shared" si="1"/>
        <v>7.874790000000001</v>
      </c>
    </row>
    <row r="89" spans="1:2" ht="13.5">
      <c r="A89">
        <v>0.78</v>
      </c>
      <c r="B89">
        <f t="shared" si="1"/>
        <v>7.938839999999999</v>
      </c>
    </row>
    <row r="90" spans="1:2" ht="13.5">
      <c r="A90">
        <v>0.79</v>
      </c>
      <c r="B90">
        <f t="shared" si="1"/>
        <v>8.00191</v>
      </c>
    </row>
    <row r="91" spans="1:2" ht="13.5">
      <c r="A91">
        <v>0.8</v>
      </c>
      <c r="B91">
        <f t="shared" si="1"/>
        <v>8.064</v>
      </c>
    </row>
    <row r="92" spans="1:2" ht="13.5">
      <c r="A92">
        <v>0.81</v>
      </c>
      <c r="B92">
        <f t="shared" si="1"/>
        <v>8.12511</v>
      </c>
    </row>
    <row r="93" spans="1:2" ht="13.5">
      <c r="A93">
        <v>0.82</v>
      </c>
      <c r="B93">
        <f t="shared" si="1"/>
        <v>8.185239999999999</v>
      </c>
    </row>
    <row r="94" spans="1:2" ht="13.5">
      <c r="A94">
        <v>0.83</v>
      </c>
      <c r="B94">
        <f t="shared" si="1"/>
        <v>8.24439</v>
      </c>
    </row>
    <row r="95" spans="1:2" ht="13.5">
      <c r="A95">
        <v>0.84</v>
      </c>
      <c r="B95">
        <f t="shared" si="1"/>
        <v>8.30256</v>
      </c>
    </row>
    <row r="96" spans="1:2" ht="13.5">
      <c r="A96">
        <v>0.85</v>
      </c>
      <c r="B96">
        <f t="shared" si="1"/>
        <v>8.35975</v>
      </c>
    </row>
    <row r="97" spans="1:2" ht="13.5">
      <c r="A97">
        <v>0.86</v>
      </c>
      <c r="B97">
        <f t="shared" si="1"/>
        <v>8.415959999999998</v>
      </c>
    </row>
    <row r="98" spans="1:2" ht="13.5">
      <c r="A98">
        <v>0.87</v>
      </c>
      <c r="B98">
        <f t="shared" si="1"/>
        <v>8.47119</v>
      </c>
    </row>
    <row r="99" spans="1:2" ht="13.5">
      <c r="A99">
        <v>0.88</v>
      </c>
      <c r="B99">
        <f t="shared" si="1"/>
        <v>8.52544</v>
      </c>
    </row>
    <row r="100" spans="1:2" ht="13.5">
      <c r="A100">
        <v>0.89</v>
      </c>
      <c r="B100">
        <f t="shared" si="1"/>
        <v>8.578710000000001</v>
      </c>
    </row>
    <row r="101" spans="1:2" ht="13.5">
      <c r="A101">
        <v>0.9</v>
      </c>
      <c r="B101">
        <f t="shared" si="1"/>
        <v>8.631</v>
      </c>
    </row>
    <row r="102" spans="1:2" ht="13.5">
      <c r="A102">
        <v>0.91</v>
      </c>
      <c r="B102">
        <f t="shared" si="1"/>
        <v>8.68231</v>
      </c>
    </row>
    <row r="103" spans="1:2" ht="13.5">
      <c r="A103">
        <v>0.92</v>
      </c>
      <c r="B103">
        <f t="shared" si="1"/>
        <v>8.73264</v>
      </c>
    </row>
    <row r="104" spans="1:2" ht="13.5">
      <c r="A104">
        <v>0.93</v>
      </c>
      <c r="B104">
        <f t="shared" si="1"/>
        <v>8.78199</v>
      </c>
    </row>
    <row r="105" spans="1:2" ht="13.5">
      <c r="A105">
        <v>0.94</v>
      </c>
      <c r="B105">
        <f t="shared" si="1"/>
        <v>8.83036</v>
      </c>
    </row>
    <row r="106" spans="1:2" ht="13.5">
      <c r="A106">
        <v>0.95</v>
      </c>
      <c r="B106">
        <f t="shared" si="1"/>
        <v>8.877749999999999</v>
      </c>
    </row>
    <row r="107" spans="1:2" ht="13.5">
      <c r="A107">
        <v>0.96</v>
      </c>
      <c r="B107">
        <f t="shared" si="1"/>
        <v>8.92416</v>
      </c>
    </row>
    <row r="108" spans="1:2" ht="13.5">
      <c r="A108">
        <v>0.97</v>
      </c>
      <c r="B108">
        <f t="shared" si="1"/>
        <v>8.96959</v>
      </c>
    </row>
    <row r="109" spans="1:2" ht="13.5">
      <c r="A109">
        <v>0.98</v>
      </c>
      <c r="B109">
        <f t="shared" si="1"/>
        <v>9.014039999999998</v>
      </c>
    </row>
    <row r="110" spans="1:2" ht="13.5">
      <c r="A110">
        <v>0.99</v>
      </c>
      <c r="B110">
        <f t="shared" si="1"/>
        <v>9.05751</v>
      </c>
    </row>
    <row r="111" spans="1:2" ht="13.5">
      <c r="A111">
        <v>1</v>
      </c>
      <c r="B111">
        <f t="shared" si="1"/>
        <v>9.1</v>
      </c>
    </row>
    <row r="112" spans="1:2" ht="13.5">
      <c r="A112">
        <v>1.01</v>
      </c>
      <c r="B112">
        <f t="shared" si="1"/>
        <v>9.14151</v>
      </c>
    </row>
    <row r="113" spans="1:2" ht="13.5">
      <c r="A113">
        <v>1.02</v>
      </c>
      <c r="B113">
        <f t="shared" si="1"/>
        <v>9.18204</v>
      </c>
    </row>
    <row r="114" spans="1:2" ht="13.5">
      <c r="A114">
        <v>1.03</v>
      </c>
      <c r="B114">
        <f t="shared" si="1"/>
        <v>9.221589999999999</v>
      </c>
    </row>
    <row r="115" spans="1:2" ht="13.5">
      <c r="A115">
        <v>1.04</v>
      </c>
      <c r="B115">
        <f t="shared" si="1"/>
        <v>9.260159999999999</v>
      </c>
    </row>
    <row r="116" spans="1:2" ht="13.5">
      <c r="A116">
        <v>1.05</v>
      </c>
      <c r="B116">
        <f t="shared" si="1"/>
        <v>9.29775</v>
      </c>
    </row>
    <row r="117" spans="1:2" ht="13.5">
      <c r="A117">
        <v>1.06</v>
      </c>
      <c r="B117">
        <f t="shared" si="1"/>
        <v>9.334359999999998</v>
      </c>
    </row>
    <row r="118" spans="1:2" ht="13.5">
      <c r="A118">
        <v>1.07</v>
      </c>
      <c r="B118">
        <f t="shared" si="1"/>
        <v>9.36999</v>
      </c>
    </row>
    <row r="119" spans="1:2" ht="13.5">
      <c r="A119">
        <v>1.08</v>
      </c>
      <c r="B119">
        <f t="shared" si="1"/>
        <v>9.40464</v>
      </c>
    </row>
    <row r="120" spans="1:2" ht="13.5">
      <c r="A120">
        <v>1.09</v>
      </c>
      <c r="B120">
        <f t="shared" si="1"/>
        <v>9.43831</v>
      </c>
    </row>
    <row r="121" spans="1:2" ht="13.5">
      <c r="A121">
        <v>1.1</v>
      </c>
      <c r="B121">
        <f t="shared" si="1"/>
        <v>9.471</v>
      </c>
    </row>
    <row r="122" spans="1:2" ht="13.5">
      <c r="A122">
        <v>1.11</v>
      </c>
      <c r="B122">
        <f t="shared" si="1"/>
        <v>9.50271</v>
      </c>
    </row>
    <row r="123" spans="1:2" ht="13.5">
      <c r="A123">
        <v>1.12</v>
      </c>
      <c r="B123">
        <f t="shared" si="1"/>
        <v>9.533439999999999</v>
      </c>
    </row>
    <row r="124" spans="1:2" ht="13.5">
      <c r="A124">
        <v>1.13</v>
      </c>
      <c r="B124">
        <f t="shared" si="1"/>
        <v>9.563189999999999</v>
      </c>
    </row>
    <row r="125" spans="1:2" ht="13.5">
      <c r="A125">
        <v>1.14</v>
      </c>
      <c r="B125">
        <f t="shared" si="1"/>
        <v>9.59196</v>
      </c>
    </row>
    <row r="126" spans="1:2" ht="13.5">
      <c r="A126">
        <v>1.15</v>
      </c>
      <c r="B126">
        <f t="shared" si="1"/>
        <v>9.61975</v>
      </c>
    </row>
    <row r="127" spans="1:2" ht="13.5">
      <c r="A127">
        <v>1.16</v>
      </c>
      <c r="B127">
        <f t="shared" si="1"/>
        <v>9.64656</v>
      </c>
    </row>
    <row r="128" spans="1:2" ht="13.5">
      <c r="A128">
        <v>1.17</v>
      </c>
      <c r="B128">
        <f t="shared" si="1"/>
        <v>9.67239</v>
      </c>
    </row>
    <row r="129" spans="1:2" ht="13.5">
      <c r="A129">
        <v>1.18</v>
      </c>
      <c r="B129">
        <f t="shared" si="1"/>
        <v>9.69724</v>
      </c>
    </row>
    <row r="130" spans="1:2" ht="13.5">
      <c r="A130">
        <v>1.19</v>
      </c>
      <c r="B130">
        <f t="shared" si="1"/>
        <v>9.72111</v>
      </c>
    </row>
    <row r="131" spans="1:2" ht="13.5">
      <c r="A131">
        <v>1.2</v>
      </c>
      <c r="B131">
        <f t="shared" si="1"/>
        <v>9.744</v>
      </c>
    </row>
    <row r="132" spans="1:2" ht="13.5">
      <c r="A132">
        <v>1.21</v>
      </c>
      <c r="B132">
        <f t="shared" si="1"/>
        <v>9.765909999999998</v>
      </c>
    </row>
    <row r="133" spans="1:2" ht="13.5">
      <c r="A133">
        <v>1.22</v>
      </c>
      <c r="B133">
        <f t="shared" si="1"/>
        <v>9.786839999999998</v>
      </c>
    </row>
    <row r="134" spans="1:2" ht="13.5">
      <c r="A134">
        <v>1.23</v>
      </c>
      <c r="B134">
        <f t="shared" si="1"/>
        <v>9.80679</v>
      </c>
    </row>
    <row r="135" spans="1:2" ht="13.5">
      <c r="A135">
        <v>1.24</v>
      </c>
      <c r="B135">
        <f t="shared" si="1"/>
        <v>9.825759999999999</v>
      </c>
    </row>
    <row r="136" spans="1:2" ht="13.5">
      <c r="A136">
        <v>1.25</v>
      </c>
      <c r="B136">
        <f t="shared" si="1"/>
        <v>9.84375</v>
      </c>
    </row>
    <row r="137" spans="1:2" ht="13.5">
      <c r="A137">
        <v>1.26</v>
      </c>
      <c r="B137">
        <f t="shared" si="1"/>
        <v>9.860759999999999</v>
      </c>
    </row>
    <row r="138" spans="1:2" ht="13.5">
      <c r="A138">
        <v>1.27</v>
      </c>
      <c r="B138">
        <f t="shared" si="1"/>
        <v>9.87679</v>
      </c>
    </row>
    <row r="139" spans="1:2" ht="13.5">
      <c r="A139">
        <v>1.28</v>
      </c>
      <c r="B139">
        <f aca="true" t="shared" si="2" ref="B139:B202">$B$6*A139-0.5*$B$2*A139*A139</f>
        <v>9.891840000000002</v>
      </c>
    </row>
    <row r="140" spans="1:2" ht="13.5">
      <c r="A140">
        <v>1.29</v>
      </c>
      <c r="B140">
        <f t="shared" si="2"/>
        <v>9.90591</v>
      </c>
    </row>
    <row r="141" spans="1:2" ht="13.5">
      <c r="A141">
        <v>1.3</v>
      </c>
      <c r="B141">
        <f t="shared" si="2"/>
        <v>9.918999999999997</v>
      </c>
    </row>
    <row r="142" spans="1:2" ht="13.5">
      <c r="A142">
        <v>1.31</v>
      </c>
      <c r="B142">
        <f t="shared" si="2"/>
        <v>9.931109999999999</v>
      </c>
    </row>
    <row r="143" spans="1:2" ht="13.5">
      <c r="A143">
        <v>1.32</v>
      </c>
      <c r="B143">
        <f t="shared" si="2"/>
        <v>9.942239999999998</v>
      </c>
    </row>
    <row r="144" spans="1:2" ht="13.5">
      <c r="A144">
        <v>1.33</v>
      </c>
      <c r="B144">
        <f t="shared" si="2"/>
        <v>9.95239</v>
      </c>
    </row>
    <row r="145" spans="1:2" ht="13.5">
      <c r="A145">
        <v>1.34</v>
      </c>
      <c r="B145">
        <f t="shared" si="2"/>
        <v>9.96156</v>
      </c>
    </row>
    <row r="146" spans="1:2" ht="13.5">
      <c r="A146">
        <v>1.35</v>
      </c>
      <c r="B146">
        <f t="shared" si="2"/>
        <v>9.96975</v>
      </c>
    </row>
    <row r="147" spans="1:2" ht="13.5">
      <c r="A147">
        <v>1.36</v>
      </c>
      <c r="B147">
        <f t="shared" si="2"/>
        <v>9.976960000000002</v>
      </c>
    </row>
    <row r="148" spans="1:2" ht="13.5">
      <c r="A148">
        <v>1.37</v>
      </c>
      <c r="B148">
        <f t="shared" si="2"/>
        <v>9.983189999999997</v>
      </c>
    </row>
    <row r="149" spans="1:2" ht="13.5">
      <c r="A149">
        <v>1.38</v>
      </c>
      <c r="B149">
        <f t="shared" si="2"/>
        <v>9.988440000000002</v>
      </c>
    </row>
    <row r="150" spans="1:2" ht="13.5">
      <c r="A150">
        <v>1.39</v>
      </c>
      <c r="B150">
        <f t="shared" si="2"/>
        <v>9.992709999999999</v>
      </c>
    </row>
    <row r="151" spans="1:2" ht="13.5">
      <c r="A151">
        <v>1.4</v>
      </c>
      <c r="B151">
        <f t="shared" si="2"/>
        <v>9.995999999999999</v>
      </c>
    </row>
    <row r="152" spans="1:2" ht="13.5">
      <c r="A152">
        <v>1.41</v>
      </c>
      <c r="B152">
        <f t="shared" si="2"/>
        <v>9.99831</v>
      </c>
    </row>
    <row r="153" spans="1:2" ht="13.5">
      <c r="A153">
        <v>1.42</v>
      </c>
      <c r="B153">
        <f t="shared" si="2"/>
        <v>9.99964</v>
      </c>
    </row>
    <row r="154" spans="1:2" ht="13.5">
      <c r="A154">
        <v>1.43</v>
      </c>
      <c r="B154">
        <f t="shared" si="2"/>
        <v>9.999989999999999</v>
      </c>
    </row>
    <row r="155" spans="1:2" ht="13.5">
      <c r="A155">
        <v>1.44</v>
      </c>
      <c r="B155">
        <f t="shared" si="2"/>
        <v>9.999360000000001</v>
      </c>
    </row>
    <row r="156" spans="1:2" ht="13.5">
      <c r="A156">
        <v>1.45</v>
      </c>
      <c r="B156">
        <f t="shared" si="2"/>
        <v>9.99775</v>
      </c>
    </row>
    <row r="157" spans="1:2" ht="13.5">
      <c r="A157">
        <v>1.46</v>
      </c>
      <c r="B157">
        <f t="shared" si="2"/>
        <v>9.995159999999998</v>
      </c>
    </row>
    <row r="158" spans="1:2" ht="13.5">
      <c r="A158">
        <v>1.47</v>
      </c>
      <c r="B158">
        <f t="shared" si="2"/>
        <v>9.991589999999999</v>
      </c>
    </row>
    <row r="159" spans="1:2" ht="13.5">
      <c r="A159">
        <v>1.48</v>
      </c>
      <c r="B159">
        <f t="shared" si="2"/>
        <v>9.987039999999999</v>
      </c>
    </row>
    <row r="160" spans="1:2" ht="13.5">
      <c r="A160">
        <v>1.49</v>
      </c>
      <c r="B160">
        <f t="shared" si="2"/>
        <v>9.98151</v>
      </c>
    </row>
    <row r="161" spans="1:2" ht="13.5">
      <c r="A161">
        <v>1.5</v>
      </c>
      <c r="B161">
        <f t="shared" si="2"/>
        <v>9.975</v>
      </c>
    </row>
    <row r="162" spans="1:2" ht="13.5">
      <c r="A162">
        <v>1.51</v>
      </c>
      <c r="B162">
        <f t="shared" si="2"/>
        <v>9.967509999999999</v>
      </c>
    </row>
    <row r="163" spans="1:2" ht="13.5">
      <c r="A163">
        <v>1.52</v>
      </c>
      <c r="B163">
        <f t="shared" si="2"/>
        <v>9.95904</v>
      </c>
    </row>
    <row r="164" spans="1:2" ht="13.5">
      <c r="A164">
        <v>1.53</v>
      </c>
      <c r="B164">
        <f t="shared" si="2"/>
        <v>9.94959</v>
      </c>
    </row>
    <row r="165" spans="1:2" ht="13.5">
      <c r="A165">
        <v>1.54</v>
      </c>
      <c r="B165">
        <f t="shared" si="2"/>
        <v>9.939160000000001</v>
      </c>
    </row>
    <row r="166" spans="1:2" ht="13.5">
      <c r="A166">
        <v>1.55</v>
      </c>
      <c r="B166">
        <f t="shared" si="2"/>
        <v>9.927749999999998</v>
      </c>
    </row>
    <row r="167" spans="1:2" ht="13.5">
      <c r="A167">
        <v>1.56</v>
      </c>
      <c r="B167">
        <f t="shared" si="2"/>
        <v>9.915359999999998</v>
      </c>
    </row>
    <row r="168" spans="1:2" ht="13.5">
      <c r="A168">
        <v>1.57</v>
      </c>
      <c r="B168">
        <f t="shared" si="2"/>
        <v>9.90199</v>
      </c>
    </row>
    <row r="169" spans="1:2" ht="13.5">
      <c r="A169">
        <v>1.58</v>
      </c>
      <c r="B169">
        <f t="shared" si="2"/>
        <v>9.88764</v>
      </c>
    </row>
    <row r="170" spans="1:2" ht="13.5">
      <c r="A170">
        <v>1.59</v>
      </c>
      <c r="B170">
        <f t="shared" si="2"/>
        <v>9.872309999999999</v>
      </c>
    </row>
    <row r="171" spans="1:2" ht="13.5">
      <c r="A171">
        <v>1.6</v>
      </c>
      <c r="B171">
        <f t="shared" si="2"/>
        <v>9.856</v>
      </c>
    </row>
    <row r="172" spans="1:2" ht="13.5">
      <c r="A172">
        <v>1.61</v>
      </c>
      <c r="B172">
        <f t="shared" si="2"/>
        <v>9.83871</v>
      </c>
    </row>
    <row r="173" spans="1:2" ht="13.5">
      <c r="A173">
        <v>1.62</v>
      </c>
      <c r="B173">
        <f t="shared" si="2"/>
        <v>9.820439999999996</v>
      </c>
    </row>
    <row r="174" spans="1:2" ht="13.5">
      <c r="A174">
        <v>1.63</v>
      </c>
      <c r="B174">
        <f t="shared" si="2"/>
        <v>9.801190000000002</v>
      </c>
    </row>
    <row r="175" spans="1:2" ht="13.5">
      <c r="A175">
        <v>1.64</v>
      </c>
      <c r="B175">
        <f t="shared" si="2"/>
        <v>9.780959999999999</v>
      </c>
    </row>
    <row r="176" spans="1:2" ht="13.5">
      <c r="A176">
        <v>1.65</v>
      </c>
      <c r="B176">
        <f t="shared" si="2"/>
        <v>9.759749999999997</v>
      </c>
    </row>
    <row r="177" spans="1:2" ht="13.5">
      <c r="A177">
        <v>1.66</v>
      </c>
      <c r="B177">
        <f t="shared" si="2"/>
        <v>9.737559999999998</v>
      </c>
    </row>
    <row r="178" spans="1:2" ht="13.5">
      <c r="A178">
        <v>1.67</v>
      </c>
      <c r="B178">
        <f t="shared" si="2"/>
        <v>9.71439</v>
      </c>
    </row>
    <row r="179" spans="1:2" ht="13.5">
      <c r="A179">
        <v>1.68</v>
      </c>
      <c r="B179">
        <f t="shared" si="2"/>
        <v>9.690239999999998</v>
      </c>
    </row>
    <row r="180" spans="1:2" ht="13.5">
      <c r="A180">
        <v>1.69</v>
      </c>
      <c r="B180">
        <f t="shared" si="2"/>
        <v>9.66511</v>
      </c>
    </row>
    <row r="181" spans="1:2" ht="13.5">
      <c r="A181">
        <v>1.7</v>
      </c>
      <c r="B181">
        <f t="shared" si="2"/>
        <v>9.639000000000001</v>
      </c>
    </row>
    <row r="182" spans="1:2" ht="13.5">
      <c r="A182">
        <v>1.71</v>
      </c>
      <c r="B182">
        <f t="shared" si="2"/>
        <v>9.611909999999998</v>
      </c>
    </row>
    <row r="183" spans="1:2" ht="13.5">
      <c r="A183">
        <v>1.72</v>
      </c>
      <c r="B183">
        <f t="shared" si="2"/>
        <v>9.583839999999997</v>
      </c>
    </row>
    <row r="184" spans="1:2" ht="13.5">
      <c r="A184">
        <v>1.73</v>
      </c>
      <c r="B184">
        <f t="shared" si="2"/>
        <v>9.554789999999999</v>
      </c>
    </row>
    <row r="185" spans="1:2" ht="13.5">
      <c r="A185">
        <v>1.74</v>
      </c>
      <c r="B185">
        <f t="shared" si="2"/>
        <v>9.52476</v>
      </c>
    </row>
    <row r="186" spans="1:2" ht="13.5">
      <c r="A186">
        <v>1.75</v>
      </c>
      <c r="B186">
        <f t="shared" si="2"/>
        <v>9.493749999999999</v>
      </c>
    </row>
    <row r="187" spans="1:2" ht="13.5">
      <c r="A187">
        <v>1.76</v>
      </c>
      <c r="B187">
        <f t="shared" si="2"/>
        <v>9.46176</v>
      </c>
    </row>
    <row r="188" spans="1:2" ht="13.5">
      <c r="A188">
        <v>1.77</v>
      </c>
      <c r="B188">
        <f t="shared" si="2"/>
        <v>9.428790000000001</v>
      </c>
    </row>
    <row r="189" spans="1:2" ht="13.5">
      <c r="A189">
        <v>1.78</v>
      </c>
      <c r="B189">
        <f t="shared" si="2"/>
        <v>9.394839999999999</v>
      </c>
    </row>
    <row r="190" spans="1:2" ht="13.5">
      <c r="A190">
        <v>1.79</v>
      </c>
      <c r="B190">
        <f t="shared" si="2"/>
        <v>9.359910000000001</v>
      </c>
    </row>
    <row r="191" spans="1:2" ht="13.5">
      <c r="A191">
        <v>1.8</v>
      </c>
      <c r="B191">
        <f t="shared" si="2"/>
        <v>9.323999999999998</v>
      </c>
    </row>
    <row r="192" spans="1:2" ht="13.5">
      <c r="A192">
        <v>1.81</v>
      </c>
      <c r="B192">
        <f t="shared" si="2"/>
        <v>9.287109999999995</v>
      </c>
    </row>
    <row r="193" spans="1:2" ht="13.5">
      <c r="A193">
        <v>1.82</v>
      </c>
      <c r="B193">
        <f t="shared" si="2"/>
        <v>9.249239999999997</v>
      </c>
    </row>
    <row r="194" spans="1:2" ht="13.5">
      <c r="A194">
        <v>1.83</v>
      </c>
      <c r="B194">
        <f t="shared" si="2"/>
        <v>9.21039</v>
      </c>
    </row>
    <row r="195" spans="1:2" ht="13.5">
      <c r="A195">
        <v>1.84</v>
      </c>
      <c r="B195">
        <f t="shared" si="2"/>
        <v>9.170559999999998</v>
      </c>
    </row>
    <row r="196" spans="1:2" ht="13.5">
      <c r="A196">
        <v>1.85</v>
      </c>
      <c r="B196">
        <f t="shared" si="2"/>
        <v>9.129749999999998</v>
      </c>
    </row>
    <row r="197" spans="1:2" ht="13.5">
      <c r="A197">
        <v>1.86</v>
      </c>
      <c r="B197">
        <f t="shared" si="2"/>
        <v>9.087959999999999</v>
      </c>
    </row>
    <row r="198" spans="1:2" ht="13.5">
      <c r="A198">
        <v>1.87</v>
      </c>
      <c r="B198">
        <f t="shared" si="2"/>
        <v>9.045189999999995</v>
      </c>
    </row>
    <row r="199" spans="1:2" ht="13.5">
      <c r="A199">
        <v>1.88</v>
      </c>
      <c r="B199">
        <f t="shared" si="2"/>
        <v>9.001440000000002</v>
      </c>
    </row>
    <row r="200" spans="1:2" ht="13.5">
      <c r="A200">
        <v>1.89</v>
      </c>
      <c r="B200">
        <f t="shared" si="2"/>
        <v>8.956709999999998</v>
      </c>
    </row>
    <row r="201" spans="1:2" ht="13.5">
      <c r="A201">
        <v>1.9</v>
      </c>
      <c r="B201">
        <f t="shared" si="2"/>
        <v>8.910999999999998</v>
      </c>
    </row>
    <row r="202" spans="1:2" ht="13.5">
      <c r="A202">
        <v>1.91</v>
      </c>
      <c r="B202">
        <f t="shared" si="2"/>
        <v>8.86431</v>
      </c>
    </row>
    <row r="203" spans="1:2" ht="13.5">
      <c r="A203">
        <v>1.92</v>
      </c>
      <c r="B203">
        <f aca="true" t="shared" si="3" ref="B203:B261">$B$6*A203-0.5*$B$2*A203*A203</f>
        <v>8.81664</v>
      </c>
    </row>
    <row r="204" spans="1:2" ht="13.5">
      <c r="A204">
        <v>1.93</v>
      </c>
      <c r="B204">
        <f t="shared" si="3"/>
        <v>8.767989999999998</v>
      </c>
    </row>
    <row r="205" spans="1:2" ht="13.5">
      <c r="A205">
        <v>1.94</v>
      </c>
      <c r="B205">
        <f t="shared" si="3"/>
        <v>8.71836</v>
      </c>
    </row>
    <row r="206" spans="1:2" ht="13.5">
      <c r="A206">
        <v>1.95</v>
      </c>
      <c r="B206">
        <f t="shared" si="3"/>
        <v>8.667750000000002</v>
      </c>
    </row>
    <row r="207" spans="1:2" ht="13.5">
      <c r="A207">
        <v>1.96</v>
      </c>
      <c r="B207">
        <f t="shared" si="3"/>
        <v>8.616159999999997</v>
      </c>
    </row>
    <row r="208" spans="1:2" ht="13.5">
      <c r="A208">
        <v>1.97</v>
      </c>
      <c r="B208">
        <f t="shared" si="3"/>
        <v>8.563589999999998</v>
      </c>
    </row>
    <row r="209" spans="1:2" ht="13.5">
      <c r="A209">
        <v>1.98</v>
      </c>
      <c r="B209">
        <f t="shared" si="3"/>
        <v>8.51004</v>
      </c>
    </row>
    <row r="210" spans="1:2" ht="13.5">
      <c r="A210">
        <v>1.99</v>
      </c>
      <c r="B210">
        <f t="shared" si="3"/>
        <v>8.455509999999997</v>
      </c>
    </row>
    <row r="211" spans="1:2" ht="13.5">
      <c r="A211">
        <v>2</v>
      </c>
      <c r="B211">
        <f t="shared" si="3"/>
        <v>8.399999999999999</v>
      </c>
    </row>
    <row r="212" spans="1:2" ht="13.5">
      <c r="A212">
        <v>2.01</v>
      </c>
      <c r="B212">
        <f t="shared" si="3"/>
        <v>8.343509999999998</v>
      </c>
    </row>
    <row r="213" spans="1:2" ht="13.5">
      <c r="A213">
        <v>2.02</v>
      </c>
      <c r="B213">
        <f t="shared" si="3"/>
        <v>8.286039999999996</v>
      </c>
    </row>
    <row r="214" spans="1:2" ht="13.5">
      <c r="A214">
        <v>2.03</v>
      </c>
      <c r="B214">
        <f t="shared" si="3"/>
        <v>8.227590000000003</v>
      </c>
    </row>
    <row r="215" spans="1:2" ht="13.5">
      <c r="A215">
        <v>2.04</v>
      </c>
      <c r="B215">
        <f t="shared" si="3"/>
        <v>8.16816</v>
      </c>
    </row>
    <row r="216" spans="1:2" ht="13.5">
      <c r="A216">
        <v>2.05</v>
      </c>
      <c r="B216">
        <f t="shared" si="3"/>
        <v>8.10775</v>
      </c>
    </row>
    <row r="217" spans="1:2" ht="13.5">
      <c r="A217">
        <v>2.06</v>
      </c>
      <c r="B217">
        <f t="shared" si="3"/>
        <v>8.046359999999996</v>
      </c>
    </row>
    <row r="218" spans="1:2" ht="13.5">
      <c r="A218">
        <v>2.07</v>
      </c>
      <c r="B218">
        <f t="shared" si="3"/>
        <v>7.983989999999999</v>
      </c>
    </row>
    <row r="219" spans="1:2" ht="13.5">
      <c r="A219">
        <v>2.08</v>
      </c>
      <c r="B219">
        <f t="shared" si="3"/>
        <v>7.920639999999995</v>
      </c>
    </row>
    <row r="220" spans="1:2" ht="13.5">
      <c r="A220">
        <v>2.09</v>
      </c>
      <c r="B220">
        <f t="shared" si="3"/>
        <v>7.856310000000001</v>
      </c>
    </row>
    <row r="221" spans="1:2" ht="13.5">
      <c r="A221">
        <v>2.1</v>
      </c>
      <c r="B221">
        <f t="shared" si="3"/>
        <v>7.791</v>
      </c>
    </row>
    <row r="222" spans="1:2" ht="13.5">
      <c r="A222">
        <v>2.11</v>
      </c>
      <c r="B222">
        <f t="shared" si="3"/>
        <v>7.724709999999998</v>
      </c>
    </row>
    <row r="223" spans="1:2" ht="13.5">
      <c r="A223">
        <v>2.12</v>
      </c>
      <c r="B223">
        <f t="shared" si="3"/>
        <v>7.657439999999994</v>
      </c>
    </row>
    <row r="224" spans="1:2" ht="13.5">
      <c r="A224">
        <v>2.13</v>
      </c>
      <c r="B224">
        <f t="shared" si="3"/>
        <v>7.589190000000002</v>
      </c>
    </row>
    <row r="225" spans="1:2" ht="13.5">
      <c r="A225">
        <v>2.14</v>
      </c>
      <c r="B225">
        <f t="shared" si="3"/>
        <v>7.5199599999999975</v>
      </c>
    </row>
    <row r="226" spans="1:2" ht="13.5">
      <c r="A226">
        <v>2.15</v>
      </c>
      <c r="B226">
        <f t="shared" si="3"/>
        <v>7.449749999999998</v>
      </c>
    </row>
    <row r="227" spans="1:2" ht="13.5">
      <c r="A227">
        <v>2.16</v>
      </c>
      <c r="B227">
        <f t="shared" si="3"/>
        <v>7.378559999999997</v>
      </c>
    </row>
    <row r="228" spans="1:2" ht="13.5">
      <c r="A228">
        <v>2.17</v>
      </c>
      <c r="B228">
        <f t="shared" si="3"/>
        <v>7.306389999999997</v>
      </c>
    </row>
    <row r="229" spans="1:2" ht="13.5">
      <c r="A229">
        <v>2.18</v>
      </c>
      <c r="B229">
        <f t="shared" si="3"/>
        <v>7.233239999999995</v>
      </c>
    </row>
    <row r="230" spans="1:2" ht="13.5">
      <c r="A230">
        <v>2.19</v>
      </c>
      <c r="B230">
        <f t="shared" si="3"/>
        <v>7.159110000000002</v>
      </c>
    </row>
    <row r="231" spans="1:2" ht="13.5">
      <c r="A231">
        <v>2.2</v>
      </c>
      <c r="B231">
        <f t="shared" si="3"/>
        <v>7.084</v>
      </c>
    </row>
    <row r="232" spans="1:2" ht="13.5">
      <c r="A232">
        <v>2.21</v>
      </c>
      <c r="B232">
        <f t="shared" si="3"/>
        <v>7.007909999999995</v>
      </c>
    </row>
    <row r="233" spans="1:2" ht="13.5">
      <c r="A233">
        <v>2.22</v>
      </c>
      <c r="B233">
        <f t="shared" si="3"/>
        <v>6.930839999999996</v>
      </c>
    </row>
    <row r="234" spans="1:2" ht="13.5">
      <c r="A234">
        <v>2.23</v>
      </c>
      <c r="B234">
        <f t="shared" si="3"/>
        <v>6.852789999999995</v>
      </c>
    </row>
    <row r="235" spans="1:2" ht="13.5">
      <c r="A235">
        <v>2.24</v>
      </c>
      <c r="B235">
        <f t="shared" si="3"/>
        <v>6.773759999999996</v>
      </c>
    </row>
    <row r="236" spans="1:2" ht="13.5">
      <c r="A236">
        <v>2.25</v>
      </c>
      <c r="B236">
        <f t="shared" si="3"/>
        <v>6.693749999999998</v>
      </c>
    </row>
    <row r="237" spans="1:2" ht="13.5">
      <c r="A237">
        <v>2.26</v>
      </c>
      <c r="B237">
        <f t="shared" si="3"/>
        <v>6.612759999999998</v>
      </c>
    </row>
    <row r="238" spans="1:2" ht="13.5">
      <c r="A238">
        <v>2.27</v>
      </c>
      <c r="B238">
        <f t="shared" si="3"/>
        <v>6.53079</v>
      </c>
    </row>
    <row r="239" spans="1:2" ht="13.5">
      <c r="A239">
        <v>2.28</v>
      </c>
      <c r="B239">
        <f t="shared" si="3"/>
        <v>6.447839999999999</v>
      </c>
    </row>
    <row r="240" spans="1:2" ht="13.5">
      <c r="A240">
        <v>2.29</v>
      </c>
      <c r="B240">
        <f t="shared" si="3"/>
        <v>6.363909999999997</v>
      </c>
    </row>
    <row r="241" spans="1:2" ht="13.5">
      <c r="A241">
        <v>2.3</v>
      </c>
      <c r="B241">
        <f t="shared" si="3"/>
        <v>6.279</v>
      </c>
    </row>
    <row r="242" spans="1:2" ht="13.5">
      <c r="A242">
        <v>2.31</v>
      </c>
      <c r="B242">
        <f t="shared" si="3"/>
        <v>6.193110000000001</v>
      </c>
    </row>
    <row r="243" spans="1:2" ht="13.5">
      <c r="A243">
        <v>2.32</v>
      </c>
      <c r="B243">
        <f t="shared" si="3"/>
        <v>6.10624</v>
      </c>
    </row>
    <row r="244" spans="1:2" ht="13.5">
      <c r="A244">
        <v>2.33</v>
      </c>
      <c r="B244">
        <f t="shared" si="3"/>
        <v>6.01839</v>
      </c>
    </row>
    <row r="245" spans="1:2" ht="13.5">
      <c r="A245">
        <v>2.34</v>
      </c>
      <c r="B245">
        <f t="shared" si="3"/>
        <v>5.929560000000002</v>
      </c>
    </row>
    <row r="246" spans="1:2" ht="13.5">
      <c r="A246">
        <v>2.35</v>
      </c>
      <c r="B246">
        <f t="shared" si="3"/>
        <v>5.839749999999995</v>
      </c>
    </row>
    <row r="247" spans="1:2" ht="13.5">
      <c r="A247">
        <v>2.36</v>
      </c>
      <c r="B247">
        <f t="shared" si="3"/>
        <v>5.74896</v>
      </c>
    </row>
    <row r="248" spans="1:2" ht="13.5">
      <c r="A248">
        <v>2.37</v>
      </c>
      <c r="B248">
        <f t="shared" si="3"/>
        <v>5.657189999999996</v>
      </c>
    </row>
    <row r="249" spans="1:2" ht="13.5">
      <c r="A249">
        <v>2.38</v>
      </c>
      <c r="B249">
        <f t="shared" si="3"/>
        <v>5.564440000000001</v>
      </c>
    </row>
    <row r="250" spans="1:2" ht="13.5">
      <c r="A250">
        <v>2.39</v>
      </c>
      <c r="B250">
        <f t="shared" si="3"/>
        <v>5.470709999999993</v>
      </c>
    </row>
    <row r="251" spans="1:2" ht="13.5">
      <c r="A251">
        <v>2.4</v>
      </c>
      <c r="B251">
        <f t="shared" si="3"/>
        <v>5.376000000000001</v>
      </c>
    </row>
    <row r="252" spans="1:2" ht="13.5">
      <c r="A252">
        <v>2.41</v>
      </c>
      <c r="B252">
        <f t="shared" si="3"/>
        <v>5.2803099999999965</v>
      </c>
    </row>
    <row r="253" spans="1:2" ht="13.5">
      <c r="A253">
        <v>2.42</v>
      </c>
      <c r="B253">
        <f t="shared" si="3"/>
        <v>5.183639999999993</v>
      </c>
    </row>
    <row r="254" spans="1:2" ht="13.5">
      <c r="A254">
        <v>2.43</v>
      </c>
      <c r="B254">
        <f t="shared" si="3"/>
        <v>5.085989999999995</v>
      </c>
    </row>
    <row r="255" spans="1:2" ht="13.5">
      <c r="A255">
        <v>2.44</v>
      </c>
      <c r="B255">
        <f t="shared" si="3"/>
        <v>4.987359999999995</v>
      </c>
    </row>
    <row r="256" spans="1:2" ht="13.5">
      <c r="A256">
        <v>2.45</v>
      </c>
      <c r="B256">
        <f t="shared" si="3"/>
        <v>4.887749999999997</v>
      </c>
    </row>
    <row r="257" spans="1:2" ht="13.5">
      <c r="A257">
        <v>2.46</v>
      </c>
      <c r="B257">
        <f t="shared" si="3"/>
        <v>4.7871599999999965</v>
      </c>
    </row>
    <row r="258" spans="1:2" ht="13.5">
      <c r="A258">
        <v>2.47</v>
      </c>
      <c r="B258">
        <f t="shared" si="3"/>
        <v>4.685589999999998</v>
      </c>
    </row>
    <row r="259" spans="1:2" ht="13.5">
      <c r="A259">
        <v>2.48</v>
      </c>
      <c r="B259">
        <f t="shared" si="3"/>
        <v>4.583039999999997</v>
      </c>
    </row>
    <row r="260" spans="1:2" ht="13.5">
      <c r="A260">
        <v>2.49</v>
      </c>
      <c r="B260">
        <f t="shared" si="3"/>
        <v>4.4795099999999906</v>
      </c>
    </row>
    <row r="261" spans="1:2" ht="13.5">
      <c r="A261">
        <v>2.5</v>
      </c>
      <c r="B261">
        <f t="shared" si="3"/>
        <v>4.375</v>
      </c>
    </row>
  </sheetData>
  <sheetProtection/>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D372"/>
  <sheetViews>
    <sheetView zoomScalePageLayoutView="0" workbookViewId="0" topLeftCell="A1">
      <selection activeCell="A1" sqref="A1"/>
    </sheetView>
  </sheetViews>
  <sheetFormatPr defaultColWidth="9.140625" defaultRowHeight="15"/>
  <cols>
    <col min="1" max="1" width="25.421875" style="0" bestFit="1" customWidth="1"/>
  </cols>
  <sheetData>
    <row r="1" spans="1:3" ht="15">
      <c r="A1" t="s">
        <v>39</v>
      </c>
      <c r="B1" s="1">
        <v>60</v>
      </c>
      <c r="C1" t="s">
        <v>42</v>
      </c>
    </row>
    <row r="2" spans="1:3" ht="15">
      <c r="A2" t="s">
        <v>1</v>
      </c>
      <c r="B2" s="1">
        <v>20</v>
      </c>
      <c r="C2" t="s">
        <v>38</v>
      </c>
    </row>
    <row r="3" spans="1:2" ht="15">
      <c r="A3" t="s">
        <v>3</v>
      </c>
      <c r="B3">
        <v>9.8</v>
      </c>
    </row>
    <row r="6" spans="1:4" ht="15">
      <c r="A6" t="s">
        <v>12</v>
      </c>
      <c r="B6">
        <f>B1*(3.141592/180)</f>
        <v>1.0471973333333335</v>
      </c>
      <c r="C6" t="s">
        <v>43</v>
      </c>
      <c r="D6" t="s">
        <v>44</v>
      </c>
    </row>
    <row r="7" spans="1:3" ht="15">
      <c r="A7" t="s">
        <v>40</v>
      </c>
      <c r="B7">
        <f>B2*COS(B6)</f>
        <v>10.00000377350219</v>
      </c>
      <c r="C7" t="s">
        <v>38</v>
      </c>
    </row>
    <row r="8" spans="1:3" ht="15">
      <c r="A8" t="s">
        <v>41</v>
      </c>
      <c r="B8">
        <f>B2*SIN(B6)</f>
        <v>17.32050589705572</v>
      </c>
      <c r="C8" t="s">
        <v>38</v>
      </c>
    </row>
    <row r="10" spans="1:4" ht="15">
      <c r="A10" t="s">
        <v>71</v>
      </c>
      <c r="B10">
        <f>(B8/B3)*2</f>
        <v>3.534797121848106</v>
      </c>
      <c r="C10" t="s">
        <v>61</v>
      </c>
      <c r="D10" t="s">
        <v>72</v>
      </c>
    </row>
    <row r="11" spans="1:3" ht="15">
      <c r="A11" t="s">
        <v>70</v>
      </c>
      <c r="B11" s="6">
        <f>B7*B10</f>
        <v>35.34798455704574</v>
      </c>
      <c r="C11" t="s">
        <v>63</v>
      </c>
    </row>
    <row r="16" spans="1:3" ht="15">
      <c r="A16" s="4" t="s">
        <v>5</v>
      </c>
      <c r="B16" t="s">
        <v>15</v>
      </c>
      <c r="C16" t="s">
        <v>8</v>
      </c>
    </row>
    <row r="17" spans="1:3" ht="15">
      <c r="A17">
        <v>0</v>
      </c>
      <c r="B17" s="2">
        <f aca="true" t="shared" si="0" ref="B17:B80">$B$7*A17</f>
        <v>0</v>
      </c>
      <c r="C17" s="2">
        <f aca="true" t="shared" si="1" ref="C17:C80">$B$8*A17-0.5*$B$3*A17*A17</f>
        <v>0</v>
      </c>
    </row>
    <row r="18" spans="1:3" ht="13.5">
      <c r="A18">
        <v>0.01</v>
      </c>
      <c r="B18" s="2">
        <f t="shared" si="0"/>
        <v>0.1000000377350219</v>
      </c>
      <c r="C18" s="2">
        <f t="shared" si="1"/>
        <v>0.17271505897055722</v>
      </c>
    </row>
    <row r="19" spans="1:3" ht="13.5">
      <c r="A19">
        <v>0.02</v>
      </c>
      <c r="B19" s="2">
        <f t="shared" si="0"/>
        <v>0.2000000754700438</v>
      </c>
      <c r="C19" s="2">
        <f t="shared" si="1"/>
        <v>0.3444501179411144</v>
      </c>
    </row>
    <row r="20" spans="1:3" ht="13.5">
      <c r="A20">
        <v>0.03</v>
      </c>
      <c r="B20" s="2">
        <f t="shared" si="0"/>
        <v>0.3000001132050657</v>
      </c>
      <c r="C20" s="2">
        <f t="shared" si="1"/>
        <v>0.5152051769116716</v>
      </c>
    </row>
    <row r="21" spans="1:3" ht="13.5">
      <c r="A21">
        <v>0.04</v>
      </c>
      <c r="B21" s="2">
        <f t="shared" si="0"/>
        <v>0.4000001509400876</v>
      </c>
      <c r="C21" s="2">
        <f t="shared" si="1"/>
        <v>0.6849802358822289</v>
      </c>
    </row>
    <row r="22" spans="1:3" ht="13.5">
      <c r="A22">
        <v>0.05</v>
      </c>
      <c r="B22" s="2">
        <f t="shared" si="0"/>
        <v>0.5000001886751095</v>
      </c>
      <c r="C22" s="2">
        <f t="shared" si="1"/>
        <v>0.8537752948527861</v>
      </c>
    </row>
    <row r="23" spans="1:3" ht="13.5">
      <c r="A23">
        <v>0.06</v>
      </c>
      <c r="B23" s="2">
        <f t="shared" si="0"/>
        <v>0.6000002264101314</v>
      </c>
      <c r="C23" s="2">
        <f t="shared" si="1"/>
        <v>1.021590353823343</v>
      </c>
    </row>
    <row r="24" spans="1:3" ht="13.5">
      <c r="A24">
        <v>0.07</v>
      </c>
      <c r="B24" s="2">
        <f t="shared" si="0"/>
        <v>0.7000002641451534</v>
      </c>
      <c r="C24" s="2">
        <f t="shared" si="1"/>
        <v>1.1884254127939005</v>
      </c>
    </row>
    <row r="25" spans="1:3" ht="13.5">
      <c r="A25">
        <v>0.08</v>
      </c>
      <c r="B25" s="2">
        <f t="shared" si="0"/>
        <v>0.8000003018801752</v>
      </c>
      <c r="C25" s="2">
        <f t="shared" si="1"/>
        <v>1.3542804717644576</v>
      </c>
    </row>
    <row r="26" spans="1:3" ht="13.5">
      <c r="A26">
        <v>0.09</v>
      </c>
      <c r="B26" s="2">
        <f t="shared" si="0"/>
        <v>0.9000003396151971</v>
      </c>
      <c r="C26" s="2">
        <f t="shared" si="1"/>
        <v>1.5191555307350149</v>
      </c>
    </row>
    <row r="27" spans="1:3" ht="13.5">
      <c r="A27">
        <v>0.1</v>
      </c>
      <c r="B27" s="2">
        <f t="shared" si="0"/>
        <v>1.000000377350219</v>
      </c>
      <c r="C27" s="2">
        <f t="shared" si="1"/>
        <v>1.6830505897055723</v>
      </c>
    </row>
    <row r="28" spans="1:3" ht="13.5">
      <c r="A28">
        <v>0.11</v>
      </c>
      <c r="B28" s="2">
        <f t="shared" si="0"/>
        <v>1.100000415085241</v>
      </c>
      <c r="C28" s="2">
        <f t="shared" si="1"/>
        <v>1.8459656486761293</v>
      </c>
    </row>
    <row r="29" spans="1:3" ht="13.5">
      <c r="A29">
        <v>0.12</v>
      </c>
      <c r="B29" s="2">
        <f t="shared" si="0"/>
        <v>1.2000004528202628</v>
      </c>
      <c r="C29" s="2">
        <f t="shared" si="1"/>
        <v>2.0079007076466864</v>
      </c>
    </row>
    <row r="30" spans="1:3" ht="13.5">
      <c r="A30">
        <v>0.13</v>
      </c>
      <c r="B30" s="2">
        <f t="shared" si="0"/>
        <v>1.3000004905552847</v>
      </c>
      <c r="C30" s="2">
        <f t="shared" si="1"/>
        <v>2.168855766617244</v>
      </c>
    </row>
    <row r="31" spans="1:3" ht="13.5">
      <c r="A31">
        <v>0.14</v>
      </c>
      <c r="B31" s="2">
        <f t="shared" si="0"/>
        <v>1.4000005282903067</v>
      </c>
      <c r="C31" s="2">
        <f t="shared" si="1"/>
        <v>2.328830825587801</v>
      </c>
    </row>
    <row r="32" spans="1:3" ht="13.5">
      <c r="A32">
        <v>0.15</v>
      </c>
      <c r="B32" s="2">
        <f t="shared" si="0"/>
        <v>1.5000005660253284</v>
      </c>
      <c r="C32" s="2">
        <f t="shared" si="1"/>
        <v>2.487825884558358</v>
      </c>
    </row>
    <row r="33" spans="1:3" ht="13.5">
      <c r="A33">
        <v>0.16</v>
      </c>
      <c r="B33" s="2">
        <f t="shared" si="0"/>
        <v>1.6000006037603505</v>
      </c>
      <c r="C33" s="2">
        <f t="shared" si="1"/>
        <v>2.645840943528915</v>
      </c>
    </row>
    <row r="34" spans="1:3" ht="13.5">
      <c r="A34">
        <v>0.17</v>
      </c>
      <c r="B34" s="2">
        <f t="shared" si="0"/>
        <v>1.7000006414953723</v>
      </c>
      <c r="C34" s="2">
        <f t="shared" si="1"/>
        <v>2.802876002499473</v>
      </c>
    </row>
    <row r="35" spans="1:3" ht="13.5">
      <c r="A35">
        <v>0.18</v>
      </c>
      <c r="B35" s="2">
        <f t="shared" si="0"/>
        <v>1.8000006792303942</v>
      </c>
      <c r="C35" s="2">
        <f t="shared" si="1"/>
        <v>2.9589310614700297</v>
      </c>
    </row>
    <row r="36" spans="1:3" ht="13.5">
      <c r="A36">
        <v>0.19</v>
      </c>
      <c r="B36" s="2">
        <f t="shared" si="0"/>
        <v>1.900000716965416</v>
      </c>
      <c r="C36" s="2">
        <f t="shared" si="1"/>
        <v>3.1140061204405867</v>
      </c>
    </row>
    <row r="37" spans="1:3" ht="13.5">
      <c r="A37">
        <v>0.2</v>
      </c>
      <c r="B37" s="2">
        <f t="shared" si="0"/>
        <v>2.000000754700438</v>
      </c>
      <c r="C37" s="2">
        <f t="shared" si="1"/>
        <v>3.2681011794111443</v>
      </c>
    </row>
    <row r="38" spans="1:3" ht="13.5">
      <c r="A38">
        <v>0.21</v>
      </c>
      <c r="B38" s="2">
        <f t="shared" si="0"/>
        <v>2.10000079243546</v>
      </c>
      <c r="C38" s="2">
        <f t="shared" si="1"/>
        <v>3.4212162383817013</v>
      </c>
    </row>
    <row r="39" spans="1:3" ht="13.5">
      <c r="A39">
        <v>0.22</v>
      </c>
      <c r="B39" s="2">
        <f t="shared" si="0"/>
        <v>2.200000830170482</v>
      </c>
      <c r="C39" s="2">
        <f t="shared" si="1"/>
        <v>3.573351297352259</v>
      </c>
    </row>
    <row r="40" spans="1:3" ht="13.5">
      <c r="A40">
        <v>0.23</v>
      </c>
      <c r="B40" s="2">
        <f t="shared" si="0"/>
        <v>2.3000008679055037</v>
      </c>
      <c r="C40" s="2">
        <f t="shared" si="1"/>
        <v>3.724506356322816</v>
      </c>
    </row>
    <row r="41" spans="1:3" ht="13.5">
      <c r="A41">
        <v>0.24</v>
      </c>
      <c r="B41" s="2">
        <f t="shared" si="0"/>
        <v>2.4000009056405256</v>
      </c>
      <c r="C41" s="2">
        <f t="shared" si="1"/>
        <v>3.874681415293373</v>
      </c>
    </row>
    <row r="42" spans="1:3" ht="13.5">
      <c r="A42">
        <v>0.25</v>
      </c>
      <c r="B42" s="2">
        <f t="shared" si="0"/>
        <v>2.5000009433755475</v>
      </c>
      <c r="C42" s="2">
        <f t="shared" si="1"/>
        <v>4.02387647426393</v>
      </c>
    </row>
    <row r="43" spans="1:3" ht="13.5">
      <c r="A43">
        <v>0.26</v>
      </c>
      <c r="B43" s="2">
        <f t="shared" si="0"/>
        <v>2.6000009811105693</v>
      </c>
      <c r="C43" s="2">
        <f t="shared" si="1"/>
        <v>4.172091533234488</v>
      </c>
    </row>
    <row r="44" spans="1:3" ht="13.5">
      <c r="A44">
        <v>0.27</v>
      </c>
      <c r="B44" s="2">
        <f t="shared" si="0"/>
        <v>2.7000010188455916</v>
      </c>
      <c r="C44" s="2">
        <f t="shared" si="1"/>
        <v>4.319326592205044</v>
      </c>
    </row>
    <row r="45" spans="1:3" ht="13.5">
      <c r="A45">
        <v>0.28</v>
      </c>
      <c r="B45" s="2">
        <f t="shared" si="0"/>
        <v>2.8000010565806135</v>
      </c>
      <c r="C45" s="2">
        <f t="shared" si="1"/>
        <v>4.465581651175602</v>
      </c>
    </row>
    <row r="46" spans="1:3" ht="13.5">
      <c r="A46">
        <v>0.29</v>
      </c>
      <c r="B46" s="2">
        <f t="shared" si="0"/>
        <v>2.900001094315635</v>
      </c>
      <c r="C46" s="2">
        <f t="shared" si="1"/>
        <v>4.610856710146159</v>
      </c>
    </row>
    <row r="47" spans="1:3" ht="13.5">
      <c r="A47">
        <v>0.3</v>
      </c>
      <c r="B47" s="2">
        <f t="shared" si="0"/>
        <v>3.0000011320506568</v>
      </c>
      <c r="C47" s="2">
        <f t="shared" si="1"/>
        <v>4.755151769116717</v>
      </c>
    </row>
    <row r="48" spans="1:3" ht="13.5">
      <c r="A48">
        <v>0.31</v>
      </c>
      <c r="B48" s="2">
        <f t="shared" si="0"/>
        <v>3.1000011697856786</v>
      </c>
      <c r="C48" s="2">
        <f t="shared" si="1"/>
        <v>4.898466828087273</v>
      </c>
    </row>
    <row r="49" spans="1:3" ht="13.5">
      <c r="A49">
        <v>0.32</v>
      </c>
      <c r="B49" s="2">
        <f t="shared" si="0"/>
        <v>3.200001207520701</v>
      </c>
      <c r="C49" s="2">
        <f t="shared" si="1"/>
        <v>5.040801887057831</v>
      </c>
    </row>
    <row r="50" spans="1:3" ht="13.5">
      <c r="A50">
        <v>0.33</v>
      </c>
      <c r="B50" s="2">
        <f t="shared" si="0"/>
        <v>3.300001245255723</v>
      </c>
      <c r="C50" s="2">
        <f t="shared" si="1"/>
        <v>5.182156946028388</v>
      </c>
    </row>
    <row r="51" spans="1:3" ht="13.5">
      <c r="A51">
        <v>0.34</v>
      </c>
      <c r="B51" s="2">
        <f t="shared" si="0"/>
        <v>3.4000012829907447</v>
      </c>
      <c r="C51" s="2">
        <f t="shared" si="1"/>
        <v>5.322532004998946</v>
      </c>
    </row>
    <row r="52" spans="1:3" ht="13.5">
      <c r="A52">
        <v>0.35</v>
      </c>
      <c r="B52" s="2">
        <f t="shared" si="0"/>
        <v>3.500001320725766</v>
      </c>
      <c r="C52" s="2">
        <f t="shared" si="1"/>
        <v>5.461927063969502</v>
      </c>
    </row>
    <row r="53" spans="1:3" ht="13.5">
      <c r="A53">
        <v>0.36</v>
      </c>
      <c r="B53" s="2">
        <f t="shared" si="0"/>
        <v>3.6000013584607884</v>
      </c>
      <c r="C53" s="2">
        <f t="shared" si="1"/>
        <v>5.600342122940059</v>
      </c>
    </row>
    <row r="54" spans="1:3" ht="13.5">
      <c r="A54">
        <v>0.37</v>
      </c>
      <c r="B54" s="2">
        <f t="shared" si="0"/>
        <v>3.7000013961958103</v>
      </c>
      <c r="C54" s="2">
        <f t="shared" si="1"/>
        <v>5.737777181910617</v>
      </c>
    </row>
    <row r="55" spans="1:3" ht="13.5">
      <c r="A55">
        <v>0.38</v>
      </c>
      <c r="B55" s="2">
        <f t="shared" si="0"/>
        <v>3.800001433930832</v>
      </c>
      <c r="C55" s="2">
        <f t="shared" si="1"/>
        <v>5.874232240881174</v>
      </c>
    </row>
    <row r="56" spans="1:3" ht="13.5">
      <c r="A56">
        <v>0.39</v>
      </c>
      <c r="B56" s="2">
        <f t="shared" si="0"/>
        <v>3.900001471665854</v>
      </c>
      <c r="C56" s="2">
        <f t="shared" si="1"/>
        <v>6.009707299851732</v>
      </c>
    </row>
    <row r="57" spans="1:3" ht="13.5">
      <c r="A57">
        <v>0.4</v>
      </c>
      <c r="B57" s="2">
        <f t="shared" si="0"/>
        <v>4.000001509400876</v>
      </c>
      <c r="C57" s="2">
        <f t="shared" si="1"/>
        <v>6.144202358822289</v>
      </c>
    </row>
    <row r="58" spans="1:3" ht="13.5">
      <c r="A58">
        <v>0.41</v>
      </c>
      <c r="B58" s="2">
        <f t="shared" si="0"/>
        <v>4.100001547135897</v>
      </c>
      <c r="C58" s="2">
        <f t="shared" si="1"/>
        <v>6.277717417792845</v>
      </c>
    </row>
    <row r="59" spans="1:3" ht="13.5">
      <c r="A59">
        <v>0.42</v>
      </c>
      <c r="B59" s="2">
        <f t="shared" si="0"/>
        <v>4.20000158487092</v>
      </c>
      <c r="C59" s="2">
        <f t="shared" si="1"/>
        <v>6.410252476763402</v>
      </c>
    </row>
    <row r="60" spans="1:3" ht="13.5">
      <c r="A60">
        <v>0.43</v>
      </c>
      <c r="B60" s="2">
        <f t="shared" si="0"/>
        <v>4.300001622605942</v>
      </c>
      <c r="C60" s="2">
        <f t="shared" si="1"/>
        <v>6.54180753573396</v>
      </c>
    </row>
    <row r="61" spans="1:3" ht="13.5">
      <c r="A61">
        <v>0.44</v>
      </c>
      <c r="B61" s="2">
        <f t="shared" si="0"/>
        <v>4.400001660340964</v>
      </c>
      <c r="C61" s="2">
        <f t="shared" si="1"/>
        <v>6.6723825947045174</v>
      </c>
    </row>
    <row r="62" spans="1:3" ht="13.5">
      <c r="A62">
        <v>0.45</v>
      </c>
      <c r="B62" s="2">
        <f t="shared" si="0"/>
        <v>4.500001698075986</v>
      </c>
      <c r="C62" s="2">
        <f t="shared" si="1"/>
        <v>6.801977653675074</v>
      </c>
    </row>
    <row r="63" spans="1:3" ht="13.5">
      <c r="A63">
        <v>0.46</v>
      </c>
      <c r="B63" s="2">
        <f t="shared" si="0"/>
        <v>4.6000017358110075</v>
      </c>
      <c r="C63" s="2">
        <f t="shared" si="1"/>
        <v>6.930592712645632</v>
      </c>
    </row>
    <row r="64" spans="1:3" ht="13.5">
      <c r="A64">
        <v>0.47</v>
      </c>
      <c r="B64" s="2">
        <f t="shared" si="0"/>
        <v>4.700001773546029</v>
      </c>
      <c r="C64" s="2">
        <f t="shared" si="1"/>
        <v>7.058227771616188</v>
      </c>
    </row>
    <row r="65" spans="1:3" ht="13.5">
      <c r="A65">
        <v>0.48</v>
      </c>
      <c r="B65" s="2">
        <f t="shared" si="0"/>
        <v>4.800001811281051</v>
      </c>
      <c r="C65" s="2">
        <f t="shared" si="1"/>
        <v>7.184882830586745</v>
      </c>
    </row>
    <row r="66" spans="1:3" ht="13.5">
      <c r="A66">
        <v>0.49</v>
      </c>
      <c r="B66" s="2">
        <f t="shared" si="0"/>
        <v>4.900001849016073</v>
      </c>
      <c r="C66" s="2">
        <f t="shared" si="1"/>
        <v>7.310557889557303</v>
      </c>
    </row>
    <row r="67" spans="1:3" ht="13.5">
      <c r="A67">
        <v>0.5</v>
      </c>
      <c r="B67" s="2">
        <f t="shared" si="0"/>
        <v>5.000001886751095</v>
      </c>
      <c r="C67" s="2">
        <f t="shared" si="1"/>
        <v>7.435252948527861</v>
      </c>
    </row>
    <row r="68" spans="1:3" ht="13.5">
      <c r="A68">
        <v>0.51</v>
      </c>
      <c r="B68" s="2">
        <f t="shared" si="0"/>
        <v>5.100001924486117</v>
      </c>
      <c r="C68" s="2">
        <f t="shared" si="1"/>
        <v>7.558968007498418</v>
      </c>
    </row>
    <row r="69" spans="1:3" ht="13.5">
      <c r="A69">
        <v>0.52</v>
      </c>
      <c r="B69" s="2">
        <f t="shared" si="0"/>
        <v>5.200001962221139</v>
      </c>
      <c r="C69" s="2">
        <f t="shared" si="1"/>
        <v>7.681703066468975</v>
      </c>
    </row>
    <row r="70" spans="1:3" ht="13.5">
      <c r="A70">
        <v>0.53</v>
      </c>
      <c r="B70" s="2">
        <f t="shared" si="0"/>
        <v>5.3000019999561605</v>
      </c>
      <c r="C70" s="2">
        <f t="shared" si="1"/>
        <v>7.803458125439533</v>
      </c>
    </row>
    <row r="71" spans="1:3" ht="13.5">
      <c r="A71">
        <v>0.54</v>
      </c>
      <c r="B71" s="2">
        <f t="shared" si="0"/>
        <v>5.400002037691183</v>
      </c>
      <c r="C71" s="2">
        <f t="shared" si="1"/>
        <v>7.924233184410089</v>
      </c>
    </row>
    <row r="72" spans="1:3" ht="13.5">
      <c r="A72">
        <v>0.55</v>
      </c>
      <c r="B72" s="2">
        <f t="shared" si="0"/>
        <v>5.500002075426205</v>
      </c>
      <c r="C72" s="2">
        <f t="shared" si="1"/>
        <v>8.044028243380646</v>
      </c>
    </row>
    <row r="73" spans="1:3" ht="13.5">
      <c r="A73">
        <v>0.56</v>
      </c>
      <c r="B73" s="2">
        <f t="shared" si="0"/>
        <v>5.600002113161227</v>
      </c>
      <c r="C73" s="2">
        <f t="shared" si="1"/>
        <v>8.162843302351204</v>
      </c>
    </row>
    <row r="74" spans="1:3" ht="13.5">
      <c r="A74">
        <v>0.57</v>
      </c>
      <c r="B74" s="2">
        <f t="shared" si="0"/>
        <v>5.700002150896248</v>
      </c>
      <c r="C74" s="2">
        <f t="shared" si="1"/>
        <v>8.28067836132176</v>
      </c>
    </row>
    <row r="75" spans="1:3" ht="13.5">
      <c r="A75">
        <v>0.58</v>
      </c>
      <c r="B75" s="2">
        <f t="shared" si="0"/>
        <v>5.80000218863127</v>
      </c>
      <c r="C75" s="2">
        <f t="shared" si="1"/>
        <v>8.397533420292318</v>
      </c>
    </row>
    <row r="76" spans="1:3" ht="13.5">
      <c r="A76">
        <v>0.59</v>
      </c>
      <c r="B76" s="2">
        <f t="shared" si="0"/>
        <v>5.900002226366292</v>
      </c>
      <c r="C76" s="2">
        <f t="shared" si="1"/>
        <v>8.513408479262875</v>
      </c>
    </row>
    <row r="77" spans="1:3" ht="13.5">
      <c r="A77">
        <v>0.6</v>
      </c>
      <c r="B77" s="2">
        <f t="shared" si="0"/>
        <v>6.0000022641013135</v>
      </c>
      <c r="C77" s="2">
        <f t="shared" si="1"/>
        <v>8.628303538233434</v>
      </c>
    </row>
    <row r="78" spans="1:3" ht="13.5">
      <c r="A78">
        <v>0.61</v>
      </c>
      <c r="B78" s="2">
        <f t="shared" si="0"/>
        <v>6.100002301836335</v>
      </c>
      <c r="C78" s="2">
        <f t="shared" si="1"/>
        <v>8.742218597203989</v>
      </c>
    </row>
    <row r="79" spans="1:3" ht="13.5">
      <c r="A79">
        <v>0.62</v>
      </c>
      <c r="B79" s="2">
        <f t="shared" si="0"/>
        <v>6.200002339571357</v>
      </c>
      <c r="C79" s="2">
        <f t="shared" si="1"/>
        <v>8.855153656174547</v>
      </c>
    </row>
    <row r="80" spans="1:3" ht="13.5">
      <c r="A80">
        <v>0.63</v>
      </c>
      <c r="B80" s="2">
        <f t="shared" si="0"/>
        <v>6.30000237730638</v>
      </c>
      <c r="C80" s="2">
        <f t="shared" si="1"/>
        <v>8.967108715145104</v>
      </c>
    </row>
    <row r="81" spans="1:3" ht="13.5">
      <c r="A81">
        <v>0.64</v>
      </c>
      <c r="B81" s="2">
        <f aca="true" t="shared" si="2" ref="B81:B144">$B$7*A81</f>
        <v>6.400002415041402</v>
      </c>
      <c r="C81" s="2">
        <f aca="true" t="shared" si="3" ref="C81:C144">$B$8*A81-0.5*$B$3*A81*A81</f>
        <v>9.078083774115662</v>
      </c>
    </row>
    <row r="82" spans="1:3" ht="13.5">
      <c r="A82">
        <v>0.65</v>
      </c>
      <c r="B82" s="2">
        <f t="shared" si="2"/>
        <v>6.500002452776424</v>
      </c>
      <c r="C82" s="2">
        <f t="shared" si="3"/>
        <v>9.18807883308622</v>
      </c>
    </row>
    <row r="83" spans="1:3" ht="13.5">
      <c r="A83">
        <v>0.66</v>
      </c>
      <c r="B83" s="2">
        <f t="shared" si="2"/>
        <v>6.600002490511446</v>
      </c>
      <c r="C83" s="2">
        <f t="shared" si="3"/>
        <v>9.297093892056775</v>
      </c>
    </row>
    <row r="84" spans="1:3" ht="13.5">
      <c r="A84">
        <v>0.67</v>
      </c>
      <c r="B84" s="2">
        <f t="shared" si="2"/>
        <v>6.7000025282464675</v>
      </c>
      <c r="C84" s="2">
        <f t="shared" si="3"/>
        <v>9.405128951027335</v>
      </c>
    </row>
    <row r="85" spans="1:3" ht="13.5">
      <c r="A85">
        <v>0.68</v>
      </c>
      <c r="B85" s="2">
        <f t="shared" si="2"/>
        <v>6.800002565981489</v>
      </c>
      <c r="C85" s="2">
        <f t="shared" si="3"/>
        <v>9.512184009997892</v>
      </c>
    </row>
    <row r="86" spans="1:3" ht="13.5">
      <c r="A86">
        <v>0.69</v>
      </c>
      <c r="B86" s="2">
        <f t="shared" si="2"/>
        <v>6.90000260371651</v>
      </c>
      <c r="C86" s="2">
        <f t="shared" si="3"/>
        <v>9.618259068968447</v>
      </c>
    </row>
    <row r="87" spans="1:3" ht="13.5">
      <c r="A87">
        <v>0.7</v>
      </c>
      <c r="B87" s="2">
        <f t="shared" si="2"/>
        <v>7.000002641451532</v>
      </c>
      <c r="C87" s="2">
        <f t="shared" si="3"/>
        <v>9.723354127939004</v>
      </c>
    </row>
    <row r="88" spans="1:3" ht="13.5">
      <c r="A88">
        <v>0.71</v>
      </c>
      <c r="B88" s="2">
        <f t="shared" si="2"/>
        <v>7.100002679186554</v>
      </c>
      <c r="C88" s="2">
        <f t="shared" si="3"/>
        <v>9.82746918690956</v>
      </c>
    </row>
    <row r="89" spans="1:3" ht="13.5">
      <c r="A89">
        <v>0.72</v>
      </c>
      <c r="B89" s="2">
        <f t="shared" si="2"/>
        <v>7.200002716921577</v>
      </c>
      <c r="C89" s="2">
        <f t="shared" si="3"/>
        <v>9.930604245880119</v>
      </c>
    </row>
    <row r="90" spans="1:3" ht="13.5">
      <c r="A90">
        <v>0.73</v>
      </c>
      <c r="B90" s="2">
        <f t="shared" si="2"/>
        <v>7.300002754656599</v>
      </c>
      <c r="C90" s="2">
        <f t="shared" si="3"/>
        <v>10.032759304850677</v>
      </c>
    </row>
    <row r="91" spans="1:3" ht="13.5">
      <c r="A91">
        <v>0.74</v>
      </c>
      <c r="B91" s="2">
        <f t="shared" si="2"/>
        <v>7.4000027923916205</v>
      </c>
      <c r="C91" s="2">
        <f t="shared" si="3"/>
        <v>10.133934363821234</v>
      </c>
    </row>
    <row r="92" spans="1:3" ht="13.5">
      <c r="A92">
        <v>0.75</v>
      </c>
      <c r="B92" s="2">
        <f t="shared" si="2"/>
        <v>7.500002830126642</v>
      </c>
      <c r="C92" s="2">
        <f t="shared" si="3"/>
        <v>10.23412942279179</v>
      </c>
    </row>
    <row r="93" spans="1:3" ht="13.5">
      <c r="A93">
        <v>0.76</v>
      </c>
      <c r="B93" s="2">
        <f t="shared" si="2"/>
        <v>7.600002867861664</v>
      </c>
      <c r="C93" s="2">
        <f t="shared" si="3"/>
        <v>10.333344481762348</v>
      </c>
    </row>
    <row r="94" spans="1:3" ht="13.5">
      <c r="A94">
        <v>0.77</v>
      </c>
      <c r="B94" s="2">
        <f t="shared" si="2"/>
        <v>7.700002905596686</v>
      </c>
      <c r="C94" s="2">
        <f t="shared" si="3"/>
        <v>10.431579540732905</v>
      </c>
    </row>
    <row r="95" spans="1:3" ht="13.5">
      <c r="A95">
        <v>0.78</v>
      </c>
      <c r="B95" s="2">
        <f t="shared" si="2"/>
        <v>7.800002943331708</v>
      </c>
      <c r="C95" s="2">
        <f t="shared" si="3"/>
        <v>10.528834599703462</v>
      </c>
    </row>
    <row r="96" spans="1:3" ht="13.5">
      <c r="A96">
        <v>0.79</v>
      </c>
      <c r="B96" s="2">
        <f t="shared" si="2"/>
        <v>7.900002981066731</v>
      </c>
      <c r="C96" s="2">
        <f t="shared" si="3"/>
        <v>10.62510965867402</v>
      </c>
    </row>
    <row r="97" spans="1:3" ht="13.5">
      <c r="A97">
        <v>0.8</v>
      </c>
      <c r="B97" s="2">
        <f t="shared" si="2"/>
        <v>8.000003018801753</v>
      </c>
      <c r="C97" s="2">
        <f t="shared" si="3"/>
        <v>10.720404717644577</v>
      </c>
    </row>
    <row r="98" spans="1:3" ht="13.5">
      <c r="A98">
        <v>0.81</v>
      </c>
      <c r="B98" s="2">
        <f t="shared" si="2"/>
        <v>8.100003056536774</v>
      </c>
      <c r="C98" s="2">
        <f t="shared" si="3"/>
        <v>10.814719776615135</v>
      </c>
    </row>
    <row r="99" spans="1:3" ht="13.5">
      <c r="A99">
        <v>0.82</v>
      </c>
      <c r="B99" s="2">
        <f t="shared" si="2"/>
        <v>8.200003094271795</v>
      </c>
      <c r="C99" s="2">
        <f t="shared" si="3"/>
        <v>10.90805483558569</v>
      </c>
    </row>
    <row r="100" spans="1:3" ht="13.5">
      <c r="A100">
        <v>0.83</v>
      </c>
      <c r="B100" s="2">
        <f t="shared" si="2"/>
        <v>8.300003132006816</v>
      </c>
      <c r="C100" s="2">
        <f t="shared" si="3"/>
        <v>11.000409894556247</v>
      </c>
    </row>
    <row r="101" spans="1:3" ht="13.5">
      <c r="A101">
        <v>0.84</v>
      </c>
      <c r="B101" s="2">
        <f t="shared" si="2"/>
        <v>8.40000316974184</v>
      </c>
      <c r="C101" s="2">
        <f t="shared" si="3"/>
        <v>11.091784953526805</v>
      </c>
    </row>
    <row r="102" spans="1:3" ht="13.5">
      <c r="A102">
        <v>0.85</v>
      </c>
      <c r="B102" s="2">
        <f t="shared" si="2"/>
        <v>8.500003207476862</v>
      </c>
      <c r="C102" s="2">
        <f t="shared" si="3"/>
        <v>11.182180012497362</v>
      </c>
    </row>
    <row r="103" spans="1:3" ht="13.5">
      <c r="A103">
        <v>0.86</v>
      </c>
      <c r="B103" s="2">
        <f t="shared" si="2"/>
        <v>8.600003245211884</v>
      </c>
      <c r="C103" s="2">
        <f t="shared" si="3"/>
        <v>11.27159507146792</v>
      </c>
    </row>
    <row r="104" spans="1:3" ht="13.5">
      <c r="A104">
        <v>0.87</v>
      </c>
      <c r="B104" s="2">
        <f t="shared" si="2"/>
        <v>8.700003282946906</v>
      </c>
      <c r="C104" s="2">
        <f t="shared" si="3"/>
        <v>11.360030130438478</v>
      </c>
    </row>
    <row r="105" spans="1:3" ht="13.5">
      <c r="A105">
        <v>0.88</v>
      </c>
      <c r="B105" s="2">
        <f t="shared" si="2"/>
        <v>8.800003320681927</v>
      </c>
      <c r="C105" s="2">
        <f t="shared" si="3"/>
        <v>11.447485189409035</v>
      </c>
    </row>
    <row r="106" spans="1:3" ht="13.5">
      <c r="A106">
        <v>0.89</v>
      </c>
      <c r="B106" s="2">
        <f t="shared" si="2"/>
        <v>8.90000335841695</v>
      </c>
      <c r="C106" s="2">
        <f t="shared" si="3"/>
        <v>11.533960248379593</v>
      </c>
    </row>
    <row r="107" spans="1:3" ht="13.5">
      <c r="A107">
        <v>0.9</v>
      </c>
      <c r="B107" s="2">
        <f t="shared" si="2"/>
        <v>9.000003396151971</v>
      </c>
      <c r="C107" s="2">
        <f t="shared" si="3"/>
        <v>11.619455307350147</v>
      </c>
    </row>
    <row r="108" spans="1:3" ht="13.5">
      <c r="A108">
        <v>0.91</v>
      </c>
      <c r="B108" s="2">
        <f t="shared" si="2"/>
        <v>9.100003433886993</v>
      </c>
      <c r="C108" s="2">
        <f t="shared" si="3"/>
        <v>11.703970366320705</v>
      </c>
    </row>
    <row r="109" spans="1:3" ht="13.5">
      <c r="A109">
        <v>0.92</v>
      </c>
      <c r="B109" s="2">
        <f t="shared" si="2"/>
        <v>9.200003471622015</v>
      </c>
      <c r="C109" s="2">
        <f t="shared" si="3"/>
        <v>11.787505425291263</v>
      </c>
    </row>
    <row r="110" spans="1:3" ht="13.5">
      <c r="A110">
        <v>0.93</v>
      </c>
      <c r="B110" s="2">
        <f t="shared" si="2"/>
        <v>9.300003509357037</v>
      </c>
      <c r="C110" s="2">
        <f t="shared" si="3"/>
        <v>11.870060484261822</v>
      </c>
    </row>
    <row r="111" spans="1:3" ht="13.5">
      <c r="A111">
        <v>0.94</v>
      </c>
      <c r="B111" s="2">
        <f t="shared" si="2"/>
        <v>9.400003547092059</v>
      </c>
      <c r="C111" s="2">
        <f t="shared" si="3"/>
        <v>11.951635543232376</v>
      </c>
    </row>
    <row r="112" spans="1:3" ht="13.5">
      <c r="A112">
        <v>0.95</v>
      </c>
      <c r="B112" s="2">
        <f t="shared" si="2"/>
        <v>9.50000358482708</v>
      </c>
      <c r="C112" s="2">
        <f t="shared" si="3"/>
        <v>12.032230602202935</v>
      </c>
    </row>
    <row r="113" spans="1:3" ht="13.5">
      <c r="A113">
        <v>0.96</v>
      </c>
      <c r="B113" s="2">
        <f t="shared" si="2"/>
        <v>9.600003622562102</v>
      </c>
      <c r="C113" s="2">
        <f t="shared" si="3"/>
        <v>12.11184566117349</v>
      </c>
    </row>
    <row r="114" spans="1:3" ht="13.5">
      <c r="A114">
        <v>0.97</v>
      </c>
      <c r="B114" s="2">
        <f t="shared" si="2"/>
        <v>9.700003660297124</v>
      </c>
      <c r="C114" s="2">
        <f t="shared" si="3"/>
        <v>12.19048072014405</v>
      </c>
    </row>
    <row r="115" spans="1:3" ht="13.5">
      <c r="A115">
        <v>0.98</v>
      </c>
      <c r="B115" s="2">
        <f t="shared" si="2"/>
        <v>9.800003698032146</v>
      </c>
      <c r="C115" s="2">
        <f t="shared" si="3"/>
        <v>12.268135779114605</v>
      </c>
    </row>
    <row r="116" spans="1:3" ht="13.5">
      <c r="A116">
        <v>0.99</v>
      </c>
      <c r="B116" s="2">
        <f t="shared" si="2"/>
        <v>9.900003735767168</v>
      </c>
      <c r="C116" s="2">
        <f t="shared" si="3"/>
        <v>12.344810838085166</v>
      </c>
    </row>
    <row r="117" spans="1:3" ht="13.5">
      <c r="A117">
        <v>1</v>
      </c>
      <c r="B117" s="2">
        <f t="shared" si="2"/>
        <v>10.00000377350219</v>
      </c>
      <c r="C117" s="2">
        <f t="shared" si="3"/>
        <v>12.42050589705572</v>
      </c>
    </row>
    <row r="118" spans="1:3" ht="13.5">
      <c r="A118">
        <v>1.01</v>
      </c>
      <c r="B118" s="2">
        <f t="shared" si="2"/>
        <v>10.100003811237212</v>
      </c>
      <c r="C118" s="2">
        <f t="shared" si="3"/>
        <v>12.495220956026277</v>
      </c>
    </row>
    <row r="119" spans="1:3" ht="13.5">
      <c r="A119">
        <v>1.02</v>
      </c>
      <c r="B119" s="2">
        <f t="shared" si="2"/>
        <v>10.200003848972234</v>
      </c>
      <c r="C119" s="2">
        <f t="shared" si="3"/>
        <v>12.568956014996836</v>
      </c>
    </row>
    <row r="120" spans="1:3" ht="13.5">
      <c r="A120">
        <v>1.03</v>
      </c>
      <c r="B120" s="2">
        <f t="shared" si="2"/>
        <v>10.300003886707255</v>
      </c>
      <c r="C120" s="2">
        <f t="shared" si="3"/>
        <v>12.641711073967391</v>
      </c>
    </row>
    <row r="121" spans="1:3" ht="13.5">
      <c r="A121">
        <v>1.04</v>
      </c>
      <c r="B121" s="2">
        <f t="shared" si="2"/>
        <v>10.400003924442277</v>
      </c>
      <c r="C121" s="2">
        <f t="shared" si="3"/>
        <v>12.71348613293795</v>
      </c>
    </row>
    <row r="122" spans="1:3" ht="13.5">
      <c r="A122">
        <v>1.05</v>
      </c>
      <c r="B122" s="2">
        <f t="shared" si="2"/>
        <v>10.5000039621773</v>
      </c>
      <c r="C122" s="2">
        <f t="shared" si="3"/>
        <v>12.784281191908507</v>
      </c>
    </row>
    <row r="123" spans="1:3" ht="13.5">
      <c r="A123">
        <v>1.06</v>
      </c>
      <c r="B123" s="2">
        <f t="shared" si="2"/>
        <v>10.600003999912321</v>
      </c>
      <c r="C123" s="2">
        <f t="shared" si="3"/>
        <v>12.854096250879065</v>
      </c>
    </row>
    <row r="124" spans="1:3" ht="13.5">
      <c r="A124">
        <v>1.07</v>
      </c>
      <c r="B124" s="2">
        <f t="shared" si="2"/>
        <v>10.700004037647343</v>
      </c>
      <c r="C124" s="2">
        <f t="shared" si="3"/>
        <v>12.922931309849622</v>
      </c>
    </row>
    <row r="125" spans="1:3" ht="13.5">
      <c r="A125">
        <v>1.08</v>
      </c>
      <c r="B125" s="2">
        <f t="shared" si="2"/>
        <v>10.800004075382367</v>
      </c>
      <c r="C125" s="2">
        <f t="shared" si="3"/>
        <v>12.990786368820178</v>
      </c>
    </row>
    <row r="126" spans="1:3" ht="13.5">
      <c r="A126">
        <v>1.09</v>
      </c>
      <c r="B126" s="2">
        <f t="shared" si="2"/>
        <v>10.900004113117388</v>
      </c>
      <c r="C126" s="2">
        <f t="shared" si="3"/>
        <v>13.057661427790736</v>
      </c>
    </row>
    <row r="127" spans="1:3" ht="13.5">
      <c r="A127">
        <v>1.1</v>
      </c>
      <c r="B127" s="2">
        <f t="shared" si="2"/>
        <v>11.00000415085241</v>
      </c>
      <c r="C127" s="2">
        <f t="shared" si="3"/>
        <v>13.123556486761291</v>
      </c>
    </row>
    <row r="128" spans="1:3" ht="13.5">
      <c r="A128">
        <v>1.11</v>
      </c>
      <c r="B128" s="2">
        <f t="shared" si="2"/>
        <v>11.100004188587432</v>
      </c>
      <c r="C128" s="2">
        <f t="shared" si="3"/>
        <v>13.18847154573185</v>
      </c>
    </row>
    <row r="129" spans="1:3" ht="13.5">
      <c r="A129">
        <v>1.12</v>
      </c>
      <c r="B129" s="2">
        <f t="shared" si="2"/>
        <v>11.200004226322454</v>
      </c>
      <c r="C129" s="2">
        <f t="shared" si="3"/>
        <v>13.252406604702408</v>
      </c>
    </row>
    <row r="130" spans="1:3" ht="13.5">
      <c r="A130">
        <v>1.13</v>
      </c>
      <c r="B130" s="2">
        <f t="shared" si="2"/>
        <v>11.300004264057474</v>
      </c>
      <c r="C130" s="2">
        <f t="shared" si="3"/>
        <v>13.315361663672965</v>
      </c>
    </row>
    <row r="131" spans="1:3" ht="13.5">
      <c r="A131">
        <v>1.14</v>
      </c>
      <c r="B131" s="2">
        <f t="shared" si="2"/>
        <v>11.400004301792496</v>
      </c>
      <c r="C131" s="2">
        <f t="shared" si="3"/>
        <v>13.37733672264352</v>
      </c>
    </row>
    <row r="132" spans="1:3" ht="13.5">
      <c r="A132">
        <v>1.15</v>
      </c>
      <c r="B132" s="2">
        <f t="shared" si="2"/>
        <v>11.500004339527518</v>
      </c>
      <c r="C132" s="2">
        <f t="shared" si="3"/>
        <v>13.438331781614078</v>
      </c>
    </row>
    <row r="133" spans="1:3" ht="13.5">
      <c r="A133">
        <v>1.16</v>
      </c>
      <c r="B133" s="2">
        <f t="shared" si="2"/>
        <v>11.60000437726254</v>
      </c>
      <c r="C133" s="2">
        <f t="shared" si="3"/>
        <v>13.498346840584636</v>
      </c>
    </row>
    <row r="134" spans="1:3" ht="13.5">
      <c r="A134">
        <v>1.17</v>
      </c>
      <c r="B134" s="2">
        <f t="shared" si="2"/>
        <v>11.700004414997561</v>
      </c>
      <c r="C134" s="2">
        <f t="shared" si="3"/>
        <v>13.557381899555192</v>
      </c>
    </row>
    <row r="135" spans="1:3" ht="13.5">
      <c r="A135">
        <v>1.18</v>
      </c>
      <c r="B135" s="2">
        <f t="shared" si="2"/>
        <v>11.800004452732583</v>
      </c>
      <c r="C135" s="2">
        <f t="shared" si="3"/>
        <v>13.615436958525752</v>
      </c>
    </row>
    <row r="136" spans="1:3" ht="13.5">
      <c r="A136">
        <v>1.19</v>
      </c>
      <c r="B136" s="2">
        <f t="shared" si="2"/>
        <v>11.900004490467605</v>
      </c>
      <c r="C136" s="2">
        <f t="shared" si="3"/>
        <v>13.672512017496306</v>
      </c>
    </row>
    <row r="137" spans="1:3" ht="13.5">
      <c r="A137">
        <v>1.2</v>
      </c>
      <c r="B137" s="2">
        <f t="shared" si="2"/>
        <v>12.000004528202627</v>
      </c>
      <c r="C137" s="2">
        <f t="shared" si="3"/>
        <v>13.728607076466865</v>
      </c>
    </row>
    <row r="138" spans="1:3" ht="13.5">
      <c r="A138">
        <v>1.21</v>
      </c>
      <c r="B138" s="2">
        <f t="shared" si="2"/>
        <v>12.100004565937649</v>
      </c>
      <c r="C138" s="2">
        <f t="shared" si="3"/>
        <v>13.783722135437422</v>
      </c>
    </row>
    <row r="139" spans="1:3" ht="13.5">
      <c r="A139">
        <v>1.22</v>
      </c>
      <c r="B139" s="2">
        <f t="shared" si="2"/>
        <v>12.20000460367267</v>
      </c>
      <c r="C139" s="2">
        <f t="shared" si="3"/>
        <v>13.837857194407977</v>
      </c>
    </row>
    <row r="140" spans="1:3" ht="13.5">
      <c r="A140">
        <v>1.23</v>
      </c>
      <c r="B140" s="2">
        <f t="shared" si="2"/>
        <v>12.300004641407693</v>
      </c>
      <c r="C140" s="2">
        <f t="shared" si="3"/>
        <v>13.891012253378538</v>
      </c>
    </row>
    <row r="141" spans="1:3" ht="13.5">
      <c r="A141">
        <v>1.24</v>
      </c>
      <c r="B141" s="2">
        <f t="shared" si="2"/>
        <v>12.400004679142715</v>
      </c>
      <c r="C141" s="2">
        <f t="shared" si="3"/>
        <v>13.943187312349092</v>
      </c>
    </row>
    <row r="142" spans="1:3" ht="13.5">
      <c r="A142">
        <v>1.25</v>
      </c>
      <c r="B142" s="2">
        <f t="shared" si="2"/>
        <v>12.500004716877736</v>
      </c>
      <c r="C142" s="2">
        <f t="shared" si="3"/>
        <v>13.994382371319652</v>
      </c>
    </row>
    <row r="143" spans="1:3" ht="13.5">
      <c r="A143">
        <v>1.26</v>
      </c>
      <c r="B143" s="2">
        <f t="shared" si="2"/>
        <v>12.60000475461276</v>
      </c>
      <c r="C143" s="2">
        <f t="shared" si="3"/>
        <v>14.044597430290207</v>
      </c>
    </row>
    <row r="144" spans="1:3" ht="13.5">
      <c r="A144">
        <v>1.27</v>
      </c>
      <c r="B144" s="2">
        <f t="shared" si="2"/>
        <v>12.700004792347782</v>
      </c>
      <c r="C144" s="2">
        <f t="shared" si="3"/>
        <v>14.093832489260766</v>
      </c>
    </row>
    <row r="145" spans="1:3" ht="13.5">
      <c r="A145">
        <v>1.28</v>
      </c>
      <c r="B145" s="2">
        <f aca="true" t="shared" si="4" ref="B145:B208">$B$7*A145</f>
        <v>12.800004830082804</v>
      </c>
      <c r="C145" s="2">
        <f aca="true" t="shared" si="5" ref="C145:C208">$B$8*A145-0.5*$B$3*A145*A145</f>
        <v>14.142087548231324</v>
      </c>
    </row>
    <row r="146" spans="1:3" ht="13.5">
      <c r="A146">
        <v>1.29</v>
      </c>
      <c r="B146" s="2">
        <f t="shared" si="4"/>
        <v>12.900004867817826</v>
      </c>
      <c r="C146" s="2">
        <f t="shared" si="5"/>
        <v>14.189362607201877</v>
      </c>
    </row>
    <row r="147" spans="1:3" ht="13.5">
      <c r="A147">
        <v>1.3</v>
      </c>
      <c r="B147" s="2">
        <f t="shared" si="4"/>
        <v>13.000004905552847</v>
      </c>
      <c r="C147" s="2">
        <f t="shared" si="5"/>
        <v>14.235657666172436</v>
      </c>
    </row>
    <row r="148" spans="1:3" ht="13.5">
      <c r="A148">
        <v>1.31</v>
      </c>
      <c r="B148" s="2">
        <f t="shared" si="4"/>
        <v>13.10000494328787</v>
      </c>
      <c r="C148" s="2">
        <f t="shared" si="5"/>
        <v>14.280972725142993</v>
      </c>
    </row>
    <row r="149" spans="1:3" ht="13.5">
      <c r="A149">
        <v>1.32</v>
      </c>
      <c r="B149" s="2">
        <f t="shared" si="4"/>
        <v>13.200004981022891</v>
      </c>
      <c r="C149" s="2">
        <f t="shared" si="5"/>
        <v>14.325307784113551</v>
      </c>
    </row>
    <row r="150" spans="1:3" ht="13.5">
      <c r="A150">
        <v>1.33</v>
      </c>
      <c r="B150" s="2">
        <f t="shared" si="4"/>
        <v>13.300005018757913</v>
      </c>
      <c r="C150" s="2">
        <f t="shared" si="5"/>
        <v>14.368662843084108</v>
      </c>
    </row>
    <row r="151" spans="1:3" ht="13.5">
      <c r="A151">
        <v>1.34</v>
      </c>
      <c r="B151" s="2">
        <f t="shared" si="4"/>
        <v>13.400005056492935</v>
      </c>
      <c r="C151" s="2">
        <f t="shared" si="5"/>
        <v>14.411037902054668</v>
      </c>
    </row>
    <row r="152" spans="1:3" ht="13.5">
      <c r="A152">
        <v>1.35</v>
      </c>
      <c r="B152" s="2">
        <f t="shared" si="4"/>
        <v>13.500005094227957</v>
      </c>
      <c r="C152" s="2">
        <f t="shared" si="5"/>
        <v>14.452432961025222</v>
      </c>
    </row>
    <row r="153" spans="1:3" ht="13.5">
      <c r="A153">
        <v>1.36</v>
      </c>
      <c r="B153" s="2">
        <f t="shared" si="4"/>
        <v>13.600005131962979</v>
      </c>
      <c r="C153" s="2">
        <f t="shared" si="5"/>
        <v>14.492848019995783</v>
      </c>
    </row>
    <row r="154" spans="1:3" ht="13.5">
      <c r="A154">
        <v>1.37</v>
      </c>
      <c r="B154" s="2">
        <f t="shared" si="4"/>
        <v>13.700005169698</v>
      </c>
      <c r="C154" s="2">
        <f t="shared" si="5"/>
        <v>14.532283078966337</v>
      </c>
    </row>
    <row r="155" spans="1:3" ht="13.5">
      <c r="A155">
        <v>1.38</v>
      </c>
      <c r="B155" s="2">
        <f t="shared" si="4"/>
        <v>13.80000520743302</v>
      </c>
      <c r="C155" s="2">
        <f t="shared" si="5"/>
        <v>14.570738137936894</v>
      </c>
    </row>
    <row r="156" spans="1:3" ht="13.5">
      <c r="A156">
        <v>1.39</v>
      </c>
      <c r="B156" s="2">
        <f t="shared" si="4"/>
        <v>13.900005245168042</v>
      </c>
      <c r="C156" s="2">
        <f t="shared" si="5"/>
        <v>14.608213196907453</v>
      </c>
    </row>
    <row r="157" spans="1:3" ht="13.5">
      <c r="A157">
        <v>1.4</v>
      </c>
      <c r="B157" s="2">
        <f t="shared" si="4"/>
        <v>14.000005282903064</v>
      </c>
      <c r="C157" s="2">
        <f t="shared" si="5"/>
        <v>14.644708255878008</v>
      </c>
    </row>
    <row r="158" spans="1:3" ht="13.5">
      <c r="A158">
        <v>1.41</v>
      </c>
      <c r="B158" s="2">
        <f t="shared" si="4"/>
        <v>14.100005320638086</v>
      </c>
      <c r="C158" s="2">
        <f t="shared" si="5"/>
        <v>14.680223314848568</v>
      </c>
    </row>
    <row r="159" spans="1:3" ht="13.5">
      <c r="A159">
        <v>1.42</v>
      </c>
      <c r="B159" s="2">
        <f t="shared" si="4"/>
        <v>14.200005358373108</v>
      </c>
      <c r="C159" s="2">
        <f t="shared" si="5"/>
        <v>14.714758373819123</v>
      </c>
    </row>
    <row r="160" spans="1:3" ht="13.5">
      <c r="A160">
        <v>1.43</v>
      </c>
      <c r="B160" s="2">
        <f t="shared" si="4"/>
        <v>14.300005396108132</v>
      </c>
      <c r="C160" s="2">
        <f t="shared" si="5"/>
        <v>14.748313432789677</v>
      </c>
    </row>
    <row r="161" spans="1:3" ht="13.5">
      <c r="A161">
        <v>1.44</v>
      </c>
      <c r="B161" s="2">
        <f t="shared" si="4"/>
        <v>14.400005433843154</v>
      </c>
      <c r="C161" s="2">
        <f t="shared" si="5"/>
        <v>14.780888491760239</v>
      </c>
    </row>
    <row r="162" spans="1:3" ht="13.5">
      <c r="A162">
        <v>1.45</v>
      </c>
      <c r="B162" s="2">
        <f t="shared" si="4"/>
        <v>14.500005471578175</v>
      </c>
      <c r="C162" s="2">
        <f t="shared" si="5"/>
        <v>14.812483550730793</v>
      </c>
    </row>
    <row r="163" spans="1:3" ht="13.5">
      <c r="A163">
        <v>1.46</v>
      </c>
      <c r="B163" s="2">
        <f t="shared" si="4"/>
        <v>14.600005509313197</v>
      </c>
      <c r="C163" s="2">
        <f t="shared" si="5"/>
        <v>14.843098609701354</v>
      </c>
    </row>
    <row r="164" spans="1:3" ht="13.5">
      <c r="A164">
        <v>1.47</v>
      </c>
      <c r="B164" s="2">
        <f t="shared" si="4"/>
        <v>14.70000554704822</v>
      </c>
      <c r="C164" s="2">
        <f t="shared" si="5"/>
        <v>14.87273366867191</v>
      </c>
    </row>
    <row r="165" spans="1:3" ht="13.5">
      <c r="A165">
        <v>1.48</v>
      </c>
      <c r="B165" s="2">
        <f t="shared" si="4"/>
        <v>14.800005584783241</v>
      </c>
      <c r="C165" s="2">
        <f t="shared" si="5"/>
        <v>14.901388727642468</v>
      </c>
    </row>
    <row r="166" spans="1:3" ht="13.5">
      <c r="A166">
        <v>1.49</v>
      </c>
      <c r="B166" s="2">
        <f t="shared" si="4"/>
        <v>14.900005622518263</v>
      </c>
      <c r="C166" s="2">
        <f t="shared" si="5"/>
        <v>14.929063786613025</v>
      </c>
    </row>
    <row r="167" spans="1:3" ht="13.5">
      <c r="A167">
        <v>1.5</v>
      </c>
      <c r="B167" s="2">
        <f t="shared" si="4"/>
        <v>15.000005660253285</v>
      </c>
      <c r="C167" s="2">
        <f t="shared" si="5"/>
        <v>14.95575884558358</v>
      </c>
    </row>
    <row r="168" spans="1:3" ht="13.5">
      <c r="A168">
        <v>1.51</v>
      </c>
      <c r="B168" s="2">
        <f t="shared" si="4"/>
        <v>15.100005697988307</v>
      </c>
      <c r="C168" s="2">
        <f t="shared" si="5"/>
        <v>14.981473904554138</v>
      </c>
    </row>
    <row r="169" spans="1:3" ht="13.5">
      <c r="A169">
        <v>1.52</v>
      </c>
      <c r="B169" s="2">
        <f t="shared" si="4"/>
        <v>15.200005735723328</v>
      </c>
      <c r="C169" s="2">
        <f t="shared" si="5"/>
        <v>15.006208963524694</v>
      </c>
    </row>
    <row r="170" spans="1:3" ht="13.5">
      <c r="A170">
        <v>1.53</v>
      </c>
      <c r="B170" s="2">
        <f t="shared" si="4"/>
        <v>15.30000577345835</v>
      </c>
      <c r="C170" s="2">
        <f t="shared" si="5"/>
        <v>15.029964022495253</v>
      </c>
    </row>
    <row r="171" spans="1:3" ht="13.5">
      <c r="A171">
        <v>1.54</v>
      </c>
      <c r="B171" s="2">
        <f t="shared" si="4"/>
        <v>15.400005811193372</v>
      </c>
      <c r="C171" s="2">
        <f t="shared" si="5"/>
        <v>15.052739081465809</v>
      </c>
    </row>
    <row r="172" spans="1:3" ht="13.5">
      <c r="A172">
        <v>1.55</v>
      </c>
      <c r="B172" s="2">
        <f t="shared" si="4"/>
        <v>15.500005848928394</v>
      </c>
      <c r="C172" s="2">
        <f t="shared" si="5"/>
        <v>15.074534140436368</v>
      </c>
    </row>
    <row r="173" spans="1:3" ht="13.5">
      <c r="A173">
        <v>1.56</v>
      </c>
      <c r="B173" s="2">
        <f t="shared" si="4"/>
        <v>15.600005886663416</v>
      </c>
      <c r="C173" s="2">
        <f t="shared" si="5"/>
        <v>15.095349199406924</v>
      </c>
    </row>
    <row r="174" spans="1:3" ht="13.5">
      <c r="A174">
        <v>1.57</v>
      </c>
      <c r="B174" s="2">
        <f t="shared" si="4"/>
        <v>15.700005924398438</v>
      </c>
      <c r="C174" s="2">
        <f t="shared" si="5"/>
        <v>15.115184258377484</v>
      </c>
    </row>
    <row r="175" spans="1:3" ht="13.5">
      <c r="A175">
        <v>1.58</v>
      </c>
      <c r="B175" s="2">
        <f t="shared" si="4"/>
        <v>15.800005962133461</v>
      </c>
      <c r="C175" s="2">
        <f t="shared" si="5"/>
        <v>15.134039317348039</v>
      </c>
    </row>
    <row r="176" spans="1:3" ht="13.5">
      <c r="A176">
        <v>1.59</v>
      </c>
      <c r="B176" s="2">
        <f t="shared" si="4"/>
        <v>15.900005999868483</v>
      </c>
      <c r="C176" s="2">
        <f t="shared" si="5"/>
        <v>15.151914376318594</v>
      </c>
    </row>
    <row r="177" spans="1:3" ht="13.5">
      <c r="A177">
        <v>1.6</v>
      </c>
      <c r="B177" s="2">
        <f t="shared" si="4"/>
        <v>16.000006037603505</v>
      </c>
      <c r="C177" s="2">
        <f t="shared" si="5"/>
        <v>15.168809435289154</v>
      </c>
    </row>
    <row r="178" spans="1:3" ht="13.5">
      <c r="A178">
        <v>1.61</v>
      </c>
      <c r="B178" s="2">
        <f t="shared" si="4"/>
        <v>16.100006075338527</v>
      </c>
      <c r="C178" s="2">
        <f t="shared" si="5"/>
        <v>15.18472449425971</v>
      </c>
    </row>
    <row r="179" spans="1:3" ht="13.5">
      <c r="A179">
        <v>1.62</v>
      </c>
      <c r="B179" s="2">
        <f t="shared" si="4"/>
        <v>16.20000611307355</v>
      </c>
      <c r="C179" s="2">
        <f t="shared" si="5"/>
        <v>15.199659553230267</v>
      </c>
    </row>
    <row r="180" spans="1:3" ht="13.5">
      <c r="A180">
        <v>1.63</v>
      </c>
      <c r="B180" s="2">
        <f t="shared" si="4"/>
        <v>16.300006150808567</v>
      </c>
      <c r="C180" s="2">
        <f t="shared" si="5"/>
        <v>15.213614612200825</v>
      </c>
    </row>
    <row r="181" spans="1:3" ht="13.5">
      <c r="A181">
        <v>1.64</v>
      </c>
      <c r="B181" s="2">
        <f t="shared" si="4"/>
        <v>16.40000618854359</v>
      </c>
      <c r="C181" s="2">
        <f t="shared" si="5"/>
        <v>15.22658967117138</v>
      </c>
    </row>
    <row r="182" spans="1:3" ht="13.5">
      <c r="A182">
        <v>1.65</v>
      </c>
      <c r="B182" s="2">
        <f t="shared" si="4"/>
        <v>16.50000622627861</v>
      </c>
      <c r="C182" s="2">
        <f t="shared" si="5"/>
        <v>15.238584730141937</v>
      </c>
    </row>
    <row r="183" spans="1:3" ht="13.5">
      <c r="A183">
        <v>1.66</v>
      </c>
      <c r="B183" s="2">
        <f t="shared" si="4"/>
        <v>16.600006264013633</v>
      </c>
      <c r="C183" s="2">
        <f t="shared" si="5"/>
        <v>15.249599789112494</v>
      </c>
    </row>
    <row r="184" spans="1:3" ht="13.5">
      <c r="A184">
        <v>1.67</v>
      </c>
      <c r="B184" s="2">
        <f t="shared" si="4"/>
        <v>16.700006301748655</v>
      </c>
      <c r="C184" s="2">
        <f t="shared" si="5"/>
        <v>15.259634848083055</v>
      </c>
    </row>
    <row r="185" spans="1:3" ht="13.5">
      <c r="A185">
        <v>1.68</v>
      </c>
      <c r="B185" s="2">
        <f t="shared" si="4"/>
        <v>16.80000633948368</v>
      </c>
      <c r="C185" s="2">
        <f t="shared" si="5"/>
        <v>15.268689907053608</v>
      </c>
    </row>
    <row r="186" spans="1:3" ht="13.5">
      <c r="A186">
        <v>1.69</v>
      </c>
      <c r="B186" s="2">
        <f t="shared" si="4"/>
        <v>16.900006377218702</v>
      </c>
      <c r="C186" s="2">
        <f t="shared" si="5"/>
        <v>15.27676496602417</v>
      </c>
    </row>
    <row r="187" spans="1:3" ht="13.5">
      <c r="A187">
        <v>1.7</v>
      </c>
      <c r="B187" s="2">
        <f t="shared" si="4"/>
        <v>17.000006414953724</v>
      </c>
      <c r="C187" s="2">
        <f t="shared" si="5"/>
        <v>15.283860024994725</v>
      </c>
    </row>
    <row r="188" spans="1:3" ht="13.5">
      <c r="A188">
        <v>1.71</v>
      </c>
      <c r="B188" s="2">
        <f t="shared" si="4"/>
        <v>17.100006452688746</v>
      </c>
      <c r="C188" s="2">
        <f t="shared" si="5"/>
        <v>15.289975083965285</v>
      </c>
    </row>
    <row r="189" spans="1:3" ht="13.5">
      <c r="A189">
        <v>1.72</v>
      </c>
      <c r="B189" s="2">
        <f t="shared" si="4"/>
        <v>17.200006490423768</v>
      </c>
      <c r="C189" s="2">
        <f t="shared" si="5"/>
        <v>15.295110142935838</v>
      </c>
    </row>
    <row r="190" spans="1:3" ht="13.5">
      <c r="A190">
        <v>1.73</v>
      </c>
      <c r="B190" s="2">
        <f t="shared" si="4"/>
        <v>17.30000652815879</v>
      </c>
      <c r="C190" s="2">
        <f t="shared" si="5"/>
        <v>15.299265201906396</v>
      </c>
    </row>
    <row r="191" spans="1:3" ht="13.5">
      <c r="A191">
        <v>1.74</v>
      </c>
      <c r="B191" s="2">
        <f t="shared" si="4"/>
        <v>17.40000656589381</v>
      </c>
      <c r="C191" s="2">
        <f t="shared" si="5"/>
        <v>15.302440260876956</v>
      </c>
    </row>
    <row r="192" spans="1:3" ht="13.5">
      <c r="A192">
        <v>1.75</v>
      </c>
      <c r="B192" s="2">
        <f t="shared" si="4"/>
        <v>17.500006603628833</v>
      </c>
      <c r="C192" s="2">
        <f t="shared" si="5"/>
        <v>15.30463531984751</v>
      </c>
    </row>
    <row r="193" spans="1:3" ht="13.5">
      <c r="A193">
        <v>1.76</v>
      </c>
      <c r="B193" s="2">
        <f t="shared" si="4"/>
        <v>17.600006641363855</v>
      </c>
      <c r="C193" s="2">
        <f t="shared" si="5"/>
        <v>15.30585037881807</v>
      </c>
    </row>
    <row r="194" spans="1:3" ht="13.5">
      <c r="A194">
        <v>1.77</v>
      </c>
      <c r="B194" s="2">
        <f t="shared" si="4"/>
        <v>17.700006679098877</v>
      </c>
      <c r="C194" s="2">
        <f t="shared" si="5"/>
        <v>15.306085437788626</v>
      </c>
    </row>
    <row r="195" spans="1:3" ht="13.5">
      <c r="A195">
        <v>1.78</v>
      </c>
      <c r="B195" s="2">
        <f t="shared" si="4"/>
        <v>17.8000067168339</v>
      </c>
      <c r="C195" s="2">
        <f t="shared" si="5"/>
        <v>15.305340496759182</v>
      </c>
    </row>
    <row r="196" spans="1:3" ht="13.5">
      <c r="A196">
        <v>1.79</v>
      </c>
      <c r="B196" s="2">
        <f t="shared" si="4"/>
        <v>17.90000675456892</v>
      </c>
      <c r="C196" s="2">
        <f t="shared" si="5"/>
        <v>15.30361555572974</v>
      </c>
    </row>
    <row r="197" spans="1:3" ht="13.5">
      <c r="A197">
        <v>1.8</v>
      </c>
      <c r="B197" s="2">
        <f t="shared" si="4"/>
        <v>18.000006792303942</v>
      </c>
      <c r="C197" s="2">
        <f t="shared" si="5"/>
        <v>15.300910614700296</v>
      </c>
    </row>
    <row r="198" spans="1:3" ht="13.5">
      <c r="A198">
        <v>1.81</v>
      </c>
      <c r="B198" s="2">
        <f t="shared" si="4"/>
        <v>18.100006830038964</v>
      </c>
      <c r="C198" s="2">
        <f t="shared" si="5"/>
        <v>15.297225673670852</v>
      </c>
    </row>
    <row r="199" spans="1:3" ht="13.5">
      <c r="A199">
        <v>1.82</v>
      </c>
      <c r="B199" s="2">
        <f t="shared" si="4"/>
        <v>18.200006867773986</v>
      </c>
      <c r="C199" s="2">
        <f t="shared" si="5"/>
        <v>15.292560732641409</v>
      </c>
    </row>
    <row r="200" spans="1:3" ht="13.5">
      <c r="A200">
        <v>1.83</v>
      </c>
      <c r="B200" s="2">
        <f t="shared" si="4"/>
        <v>18.300006905509008</v>
      </c>
      <c r="C200" s="2">
        <f t="shared" si="5"/>
        <v>15.286915791611971</v>
      </c>
    </row>
    <row r="201" spans="1:3" ht="13.5">
      <c r="A201">
        <v>1.84</v>
      </c>
      <c r="B201" s="2">
        <f t="shared" si="4"/>
        <v>18.40000694324403</v>
      </c>
      <c r="C201" s="2">
        <f t="shared" si="5"/>
        <v>15.280290850582524</v>
      </c>
    </row>
    <row r="202" spans="1:3" ht="13.5">
      <c r="A202">
        <v>1.85</v>
      </c>
      <c r="B202" s="2">
        <f t="shared" si="4"/>
        <v>18.50000698097905</v>
      </c>
      <c r="C202" s="2">
        <f t="shared" si="5"/>
        <v>15.272685909553083</v>
      </c>
    </row>
    <row r="203" spans="1:3" ht="13.5">
      <c r="A203">
        <v>1.86</v>
      </c>
      <c r="B203" s="2">
        <f t="shared" si="4"/>
        <v>18.600007018714074</v>
      </c>
      <c r="C203" s="2">
        <f t="shared" si="5"/>
        <v>15.264100968523643</v>
      </c>
    </row>
    <row r="204" spans="1:3" ht="13.5">
      <c r="A204">
        <v>1.87</v>
      </c>
      <c r="B204" s="2">
        <f t="shared" si="4"/>
        <v>18.700007056449095</v>
      </c>
      <c r="C204" s="2">
        <f t="shared" si="5"/>
        <v>15.254536027494193</v>
      </c>
    </row>
    <row r="205" spans="1:3" ht="13.5">
      <c r="A205">
        <v>1.88</v>
      </c>
      <c r="B205" s="2">
        <f t="shared" si="4"/>
        <v>18.800007094184117</v>
      </c>
      <c r="C205" s="2">
        <f t="shared" si="5"/>
        <v>15.243991086464753</v>
      </c>
    </row>
    <row r="206" spans="1:3" ht="13.5">
      <c r="A206">
        <v>1.89</v>
      </c>
      <c r="B206" s="2">
        <f t="shared" si="4"/>
        <v>18.90000713191914</v>
      </c>
      <c r="C206" s="2">
        <f t="shared" si="5"/>
        <v>15.23246614543531</v>
      </c>
    </row>
    <row r="207" spans="1:3" ht="13.5">
      <c r="A207">
        <v>1.9</v>
      </c>
      <c r="B207" s="2">
        <f t="shared" si="4"/>
        <v>19.00000716965416</v>
      </c>
      <c r="C207" s="2">
        <f t="shared" si="5"/>
        <v>15.21996120440587</v>
      </c>
    </row>
    <row r="208" spans="1:3" ht="13.5">
      <c r="A208">
        <v>1.91</v>
      </c>
      <c r="B208" s="2">
        <f t="shared" si="4"/>
        <v>19.100007207389183</v>
      </c>
      <c r="C208" s="2">
        <f t="shared" si="5"/>
        <v>15.20647626337643</v>
      </c>
    </row>
    <row r="209" spans="1:3" ht="13.5">
      <c r="A209">
        <v>1.92</v>
      </c>
      <c r="B209" s="2">
        <f aca="true" t="shared" si="6" ref="B209:B272">$B$7*A209</f>
        <v>19.200007245124205</v>
      </c>
      <c r="C209" s="2">
        <f aca="true" t="shared" si="7" ref="C209:C272">$B$8*A209-0.5*$B$3*A209*A209</f>
        <v>15.192011322346982</v>
      </c>
    </row>
    <row r="210" spans="1:3" ht="13.5">
      <c r="A210">
        <v>1.93</v>
      </c>
      <c r="B210" s="2">
        <f t="shared" si="6"/>
        <v>19.300007282859227</v>
      </c>
      <c r="C210" s="2">
        <f t="shared" si="7"/>
        <v>15.176566381317539</v>
      </c>
    </row>
    <row r="211" spans="1:3" ht="13.5">
      <c r="A211">
        <v>1.94</v>
      </c>
      <c r="B211" s="2">
        <f t="shared" si="6"/>
        <v>19.40000732059425</v>
      </c>
      <c r="C211" s="2">
        <f t="shared" si="7"/>
        <v>15.1601414402881</v>
      </c>
    </row>
    <row r="212" spans="1:3" ht="13.5">
      <c r="A212">
        <v>1.95</v>
      </c>
      <c r="B212" s="2">
        <f t="shared" si="6"/>
        <v>19.50000735832927</v>
      </c>
      <c r="C212" s="2">
        <f t="shared" si="7"/>
        <v>15.142736499258653</v>
      </c>
    </row>
    <row r="213" spans="1:3" ht="13.5">
      <c r="A213">
        <v>1.96</v>
      </c>
      <c r="B213" s="2">
        <f t="shared" si="6"/>
        <v>19.600007396064292</v>
      </c>
      <c r="C213" s="2">
        <f t="shared" si="7"/>
        <v>15.124351558229211</v>
      </c>
    </row>
    <row r="214" spans="1:3" ht="13.5">
      <c r="A214">
        <v>1.97</v>
      </c>
      <c r="B214" s="2">
        <f t="shared" si="6"/>
        <v>19.700007433799314</v>
      </c>
      <c r="C214" s="2">
        <f t="shared" si="7"/>
        <v>15.10498661719977</v>
      </c>
    </row>
    <row r="215" spans="1:3" ht="13.5">
      <c r="A215">
        <v>1.98</v>
      </c>
      <c r="B215" s="2">
        <f t="shared" si="6"/>
        <v>19.800007471534336</v>
      </c>
      <c r="C215" s="2">
        <f t="shared" si="7"/>
        <v>15.084641676170332</v>
      </c>
    </row>
    <row r="216" spans="1:3" ht="13.5">
      <c r="A216">
        <v>1.99</v>
      </c>
      <c r="B216" s="2">
        <f t="shared" si="6"/>
        <v>19.900007509269358</v>
      </c>
      <c r="C216" s="2">
        <f t="shared" si="7"/>
        <v>15.06331673514088</v>
      </c>
    </row>
    <row r="217" spans="1:3" ht="13.5">
      <c r="A217">
        <v>2</v>
      </c>
      <c r="B217" s="2">
        <f t="shared" si="6"/>
        <v>20.00000754700438</v>
      </c>
      <c r="C217" s="2">
        <f t="shared" si="7"/>
        <v>15.04101179411144</v>
      </c>
    </row>
    <row r="218" spans="1:3" ht="13.5">
      <c r="A218">
        <v>2.01</v>
      </c>
      <c r="B218" s="2">
        <f t="shared" si="6"/>
        <v>20.100007584739398</v>
      </c>
      <c r="C218" s="2">
        <f t="shared" si="7"/>
        <v>15.017726853081996</v>
      </c>
    </row>
    <row r="219" spans="1:3" ht="13.5">
      <c r="A219">
        <v>2.02</v>
      </c>
      <c r="B219" s="2">
        <f t="shared" si="6"/>
        <v>20.200007622474423</v>
      </c>
      <c r="C219" s="2">
        <f t="shared" si="7"/>
        <v>14.993461912052549</v>
      </c>
    </row>
    <row r="220" spans="1:3" ht="13.5">
      <c r="A220">
        <v>2.03</v>
      </c>
      <c r="B220" s="2">
        <f t="shared" si="6"/>
        <v>20.30000766020944</v>
      </c>
      <c r="C220" s="2">
        <f t="shared" si="7"/>
        <v>14.968216971023118</v>
      </c>
    </row>
    <row r="221" spans="1:3" ht="13.5">
      <c r="A221">
        <v>2.04</v>
      </c>
      <c r="B221" s="2">
        <f t="shared" si="6"/>
        <v>20.400007697944467</v>
      </c>
      <c r="C221" s="2">
        <f t="shared" si="7"/>
        <v>14.94199202999367</v>
      </c>
    </row>
    <row r="222" spans="1:3" ht="13.5">
      <c r="A222">
        <v>2.05</v>
      </c>
      <c r="B222" s="2">
        <f t="shared" si="6"/>
        <v>20.50000773567949</v>
      </c>
      <c r="C222" s="2">
        <f t="shared" si="7"/>
        <v>14.914787088964228</v>
      </c>
    </row>
    <row r="223" spans="1:3" ht="13.5">
      <c r="A223">
        <v>2.06</v>
      </c>
      <c r="B223" s="2">
        <f t="shared" si="6"/>
        <v>20.60000777341451</v>
      </c>
      <c r="C223" s="2">
        <f t="shared" si="7"/>
        <v>14.88660214793478</v>
      </c>
    </row>
    <row r="224" spans="1:3" ht="13.5">
      <c r="A224">
        <v>2.07</v>
      </c>
      <c r="B224" s="2">
        <f t="shared" si="6"/>
        <v>20.700007811149533</v>
      </c>
      <c r="C224" s="2">
        <f t="shared" si="7"/>
        <v>14.857437206905338</v>
      </c>
    </row>
    <row r="225" spans="1:3" ht="13.5">
      <c r="A225">
        <v>2.08</v>
      </c>
      <c r="B225" s="2">
        <f t="shared" si="6"/>
        <v>20.800007848884555</v>
      </c>
      <c r="C225" s="2">
        <f t="shared" si="7"/>
        <v>14.827292265875897</v>
      </c>
    </row>
    <row r="226" spans="1:3" ht="13.5">
      <c r="A226">
        <v>2.09</v>
      </c>
      <c r="B226" s="2">
        <f t="shared" si="6"/>
        <v>20.900007886619576</v>
      </c>
      <c r="C226" s="2">
        <f t="shared" si="7"/>
        <v>14.796167324846458</v>
      </c>
    </row>
    <row r="227" spans="1:3" ht="13.5">
      <c r="A227">
        <v>2.1</v>
      </c>
      <c r="B227" s="2">
        <f t="shared" si="6"/>
        <v>21.0000079243546</v>
      </c>
      <c r="C227" s="2">
        <f t="shared" si="7"/>
        <v>14.764062383817013</v>
      </c>
    </row>
    <row r="228" spans="1:3" ht="13.5">
      <c r="A228">
        <v>2.11</v>
      </c>
      <c r="B228" s="2">
        <f t="shared" si="6"/>
        <v>21.10000796208962</v>
      </c>
      <c r="C228" s="2">
        <f t="shared" si="7"/>
        <v>14.730977442787566</v>
      </c>
    </row>
    <row r="229" spans="1:3" ht="13.5">
      <c r="A229">
        <v>2.12</v>
      </c>
      <c r="B229" s="2">
        <f t="shared" si="6"/>
        <v>21.200007999824642</v>
      </c>
      <c r="C229" s="2">
        <f t="shared" si="7"/>
        <v>14.696912501758128</v>
      </c>
    </row>
    <row r="230" spans="1:3" ht="13.5">
      <c r="A230">
        <v>2.13</v>
      </c>
      <c r="B230" s="2">
        <f t="shared" si="6"/>
        <v>21.300008037559664</v>
      </c>
      <c r="C230" s="2">
        <f t="shared" si="7"/>
        <v>14.661867560728687</v>
      </c>
    </row>
    <row r="231" spans="1:3" ht="13.5">
      <c r="A231">
        <v>2.14</v>
      </c>
      <c r="B231" s="2">
        <f t="shared" si="6"/>
        <v>21.400008075294686</v>
      </c>
      <c r="C231" s="2">
        <f t="shared" si="7"/>
        <v>14.625842619699242</v>
      </c>
    </row>
    <row r="232" spans="1:3" ht="13.5">
      <c r="A232">
        <v>2.15</v>
      </c>
      <c r="B232" s="2">
        <f t="shared" si="6"/>
        <v>21.500008113029708</v>
      </c>
      <c r="C232" s="2">
        <f t="shared" si="7"/>
        <v>14.588837678669798</v>
      </c>
    </row>
    <row r="233" spans="1:3" ht="13.5">
      <c r="A233">
        <v>2.16</v>
      </c>
      <c r="B233" s="2">
        <f t="shared" si="6"/>
        <v>21.600008150764733</v>
      </c>
      <c r="C233" s="2">
        <f t="shared" si="7"/>
        <v>14.550852737640351</v>
      </c>
    </row>
    <row r="234" spans="1:3" ht="13.5">
      <c r="A234">
        <v>2.17</v>
      </c>
      <c r="B234" s="2">
        <f t="shared" si="6"/>
        <v>21.70000818849975</v>
      </c>
      <c r="C234" s="2">
        <f t="shared" si="7"/>
        <v>14.511887796610914</v>
      </c>
    </row>
    <row r="235" spans="1:3" ht="13.5">
      <c r="A235">
        <v>2.18</v>
      </c>
      <c r="B235" s="2">
        <f t="shared" si="6"/>
        <v>21.800008226234777</v>
      </c>
      <c r="C235" s="2">
        <f t="shared" si="7"/>
        <v>14.471942855581467</v>
      </c>
    </row>
    <row r="236" spans="1:3" ht="13.5">
      <c r="A236">
        <v>2.19</v>
      </c>
      <c r="B236" s="2">
        <f t="shared" si="6"/>
        <v>21.900008263969795</v>
      </c>
      <c r="C236" s="2">
        <f t="shared" si="7"/>
        <v>14.43101791455203</v>
      </c>
    </row>
    <row r="237" spans="1:3" ht="13.5">
      <c r="A237">
        <v>2.2</v>
      </c>
      <c r="B237" s="2">
        <f t="shared" si="6"/>
        <v>22.00000830170482</v>
      </c>
      <c r="C237" s="2">
        <f t="shared" si="7"/>
        <v>14.389112973522582</v>
      </c>
    </row>
    <row r="238" spans="1:3" ht="13.5">
      <c r="A238">
        <v>2.21</v>
      </c>
      <c r="B238" s="2">
        <f t="shared" si="6"/>
        <v>22.10000833943984</v>
      </c>
      <c r="C238" s="2">
        <f t="shared" si="7"/>
        <v>14.346228032493144</v>
      </c>
    </row>
    <row r="239" spans="1:3" ht="13.5">
      <c r="A239">
        <v>2.22</v>
      </c>
      <c r="B239" s="2">
        <f t="shared" si="6"/>
        <v>22.200008377174864</v>
      </c>
      <c r="C239" s="2">
        <f t="shared" si="7"/>
        <v>14.3023630914637</v>
      </c>
    </row>
    <row r="240" spans="1:3" ht="13.5">
      <c r="A240">
        <v>2.23</v>
      </c>
      <c r="B240" s="2">
        <f t="shared" si="6"/>
        <v>22.300008414909883</v>
      </c>
      <c r="C240" s="2">
        <f t="shared" si="7"/>
        <v>14.257518150434255</v>
      </c>
    </row>
    <row r="241" spans="1:3" ht="13.5">
      <c r="A241">
        <v>2.24</v>
      </c>
      <c r="B241" s="2">
        <f t="shared" si="6"/>
        <v>22.400008452644908</v>
      </c>
      <c r="C241" s="2">
        <f t="shared" si="7"/>
        <v>14.21169320940481</v>
      </c>
    </row>
    <row r="242" spans="1:3" ht="13.5">
      <c r="A242">
        <v>2.25</v>
      </c>
      <c r="B242" s="2">
        <f t="shared" si="6"/>
        <v>22.500008490379926</v>
      </c>
      <c r="C242" s="2">
        <f t="shared" si="7"/>
        <v>14.164888268375368</v>
      </c>
    </row>
    <row r="243" spans="1:3" ht="13.5">
      <c r="A243">
        <v>2.26</v>
      </c>
      <c r="B243" s="2">
        <f t="shared" si="6"/>
        <v>22.600008528114948</v>
      </c>
      <c r="C243" s="2">
        <f t="shared" si="7"/>
        <v>14.11710332734593</v>
      </c>
    </row>
    <row r="244" spans="1:3" ht="13.5">
      <c r="A244">
        <v>2.27</v>
      </c>
      <c r="B244" s="2">
        <f t="shared" si="6"/>
        <v>22.70000856584997</v>
      </c>
      <c r="C244" s="2">
        <f t="shared" si="7"/>
        <v>14.068338386316487</v>
      </c>
    </row>
    <row r="245" spans="1:3" ht="13.5">
      <c r="A245">
        <v>2.28</v>
      </c>
      <c r="B245" s="2">
        <f t="shared" si="6"/>
        <v>22.800008603584992</v>
      </c>
      <c r="C245" s="2">
        <f t="shared" si="7"/>
        <v>14.018593445287042</v>
      </c>
    </row>
    <row r="246" spans="1:3" ht="13.5">
      <c r="A246">
        <v>2.29</v>
      </c>
      <c r="B246" s="2">
        <f t="shared" si="6"/>
        <v>22.900008641320014</v>
      </c>
      <c r="C246" s="2">
        <f t="shared" si="7"/>
        <v>13.967868504257595</v>
      </c>
    </row>
    <row r="247" spans="1:3" ht="13.5">
      <c r="A247">
        <v>2.3</v>
      </c>
      <c r="B247" s="2">
        <f t="shared" si="6"/>
        <v>23.000008679055036</v>
      </c>
      <c r="C247" s="2">
        <f t="shared" si="7"/>
        <v>13.916163563228157</v>
      </c>
    </row>
    <row r="248" spans="1:3" ht="13.5">
      <c r="A248">
        <v>2.31</v>
      </c>
      <c r="B248" s="2">
        <f t="shared" si="6"/>
        <v>23.100008716790057</v>
      </c>
      <c r="C248" s="2">
        <f t="shared" si="7"/>
        <v>13.863478622198716</v>
      </c>
    </row>
    <row r="249" spans="1:3" ht="13.5">
      <c r="A249">
        <v>2.32</v>
      </c>
      <c r="B249" s="2">
        <f t="shared" si="6"/>
        <v>23.20000875452508</v>
      </c>
      <c r="C249" s="2">
        <f t="shared" si="7"/>
        <v>13.809813681169274</v>
      </c>
    </row>
    <row r="250" spans="1:3" ht="13.5">
      <c r="A250">
        <v>2.33</v>
      </c>
      <c r="B250" s="2">
        <f t="shared" si="6"/>
        <v>23.300008792260105</v>
      </c>
      <c r="C250" s="2">
        <f t="shared" si="7"/>
        <v>13.755168740139826</v>
      </c>
    </row>
    <row r="251" spans="1:3" ht="13.5">
      <c r="A251">
        <v>2.34</v>
      </c>
      <c r="B251" s="2">
        <f t="shared" si="6"/>
        <v>23.400008829995123</v>
      </c>
      <c r="C251" s="2">
        <f t="shared" si="7"/>
        <v>13.699543799110387</v>
      </c>
    </row>
    <row r="252" spans="1:3" ht="13.5">
      <c r="A252">
        <v>2.35</v>
      </c>
      <c r="B252" s="2">
        <f t="shared" si="6"/>
        <v>23.50000886773015</v>
      </c>
      <c r="C252" s="2">
        <f t="shared" si="7"/>
        <v>13.642938858080946</v>
      </c>
    </row>
    <row r="253" spans="1:3" ht="13.5">
      <c r="A253">
        <v>2.36</v>
      </c>
      <c r="B253" s="2">
        <f t="shared" si="6"/>
        <v>23.600008905465167</v>
      </c>
      <c r="C253" s="2">
        <f t="shared" si="7"/>
        <v>13.585353917051503</v>
      </c>
    </row>
    <row r="254" spans="1:3" ht="13.5">
      <c r="A254">
        <v>2.37</v>
      </c>
      <c r="B254" s="2">
        <f t="shared" si="6"/>
        <v>23.700008943200192</v>
      </c>
      <c r="C254" s="2">
        <f t="shared" si="7"/>
        <v>13.526788976022058</v>
      </c>
    </row>
    <row r="255" spans="1:3" ht="13.5">
      <c r="A255">
        <v>2.38</v>
      </c>
      <c r="B255" s="2">
        <f t="shared" si="6"/>
        <v>23.80000898093521</v>
      </c>
      <c r="C255" s="2">
        <f t="shared" si="7"/>
        <v>13.467244034992614</v>
      </c>
    </row>
    <row r="256" spans="1:3" ht="13.5">
      <c r="A256">
        <v>2.39</v>
      </c>
      <c r="B256" s="2">
        <f t="shared" si="6"/>
        <v>23.900009018670236</v>
      </c>
      <c r="C256" s="2">
        <f t="shared" si="7"/>
        <v>13.406719093963165</v>
      </c>
    </row>
    <row r="257" spans="1:3" ht="13.5">
      <c r="A257">
        <v>2.4</v>
      </c>
      <c r="B257" s="2">
        <f t="shared" si="6"/>
        <v>24.000009056405254</v>
      </c>
      <c r="C257" s="2">
        <f t="shared" si="7"/>
        <v>13.345214152933732</v>
      </c>
    </row>
    <row r="258" spans="1:3" ht="13.5">
      <c r="A258">
        <v>2.41</v>
      </c>
      <c r="B258" s="2">
        <f t="shared" si="6"/>
        <v>24.10000909414028</v>
      </c>
      <c r="C258" s="2">
        <f t="shared" si="7"/>
        <v>13.282729211904286</v>
      </c>
    </row>
    <row r="259" spans="1:3" ht="13.5">
      <c r="A259">
        <v>2.42</v>
      </c>
      <c r="B259" s="2">
        <f t="shared" si="6"/>
        <v>24.200009131875298</v>
      </c>
      <c r="C259" s="2">
        <f t="shared" si="7"/>
        <v>13.219264270874842</v>
      </c>
    </row>
    <row r="260" spans="1:3" ht="13.5">
      <c r="A260">
        <v>2.43</v>
      </c>
      <c r="B260" s="2">
        <f t="shared" si="6"/>
        <v>24.300009169610323</v>
      </c>
      <c r="C260" s="2">
        <f t="shared" si="7"/>
        <v>13.154819329845395</v>
      </c>
    </row>
    <row r="261" spans="1:3" ht="13.5">
      <c r="A261">
        <v>2.44</v>
      </c>
      <c r="B261" s="2">
        <f t="shared" si="6"/>
        <v>24.40000920734534</v>
      </c>
      <c r="C261" s="2">
        <f t="shared" si="7"/>
        <v>13.089394388815954</v>
      </c>
    </row>
    <row r="262" spans="1:3" ht="13.5">
      <c r="A262">
        <v>2.45</v>
      </c>
      <c r="B262" s="2">
        <f t="shared" si="6"/>
        <v>24.500009245080367</v>
      </c>
      <c r="C262" s="2">
        <f t="shared" si="7"/>
        <v>13.022989447786514</v>
      </c>
    </row>
    <row r="263" spans="1:3" ht="13.5">
      <c r="A263">
        <v>2.46</v>
      </c>
      <c r="B263" s="2">
        <f t="shared" si="6"/>
        <v>24.600009282815385</v>
      </c>
      <c r="C263" s="2">
        <f t="shared" si="7"/>
        <v>12.955604506757073</v>
      </c>
    </row>
    <row r="264" spans="1:3" ht="13.5">
      <c r="A264">
        <v>2.47</v>
      </c>
      <c r="B264" s="2">
        <f t="shared" si="6"/>
        <v>24.70000932055041</v>
      </c>
      <c r="C264" s="2">
        <f t="shared" si="7"/>
        <v>12.887239565727626</v>
      </c>
    </row>
    <row r="265" spans="1:3" ht="13.5">
      <c r="A265">
        <v>2.48</v>
      </c>
      <c r="B265" s="2">
        <f t="shared" si="6"/>
        <v>24.80000935828543</v>
      </c>
      <c r="C265" s="2">
        <f t="shared" si="7"/>
        <v>12.817894624698184</v>
      </c>
    </row>
    <row r="266" spans="1:3" ht="13.5">
      <c r="A266">
        <v>2.49</v>
      </c>
      <c r="B266" s="2">
        <f t="shared" si="6"/>
        <v>24.900009396020454</v>
      </c>
      <c r="C266" s="2">
        <f t="shared" si="7"/>
        <v>12.747569683668743</v>
      </c>
    </row>
    <row r="267" spans="1:3" ht="13.5">
      <c r="A267">
        <v>2.5</v>
      </c>
      <c r="B267" s="2">
        <f t="shared" si="6"/>
        <v>25.000009433755473</v>
      </c>
      <c r="C267" s="2">
        <f t="shared" si="7"/>
        <v>12.676264742639304</v>
      </c>
    </row>
    <row r="268" spans="1:3" ht="13.5">
      <c r="A268">
        <v>2.51</v>
      </c>
      <c r="B268" s="2">
        <f t="shared" si="6"/>
        <v>25.100009471490495</v>
      </c>
      <c r="C268" s="2">
        <f t="shared" si="7"/>
        <v>12.60397980160986</v>
      </c>
    </row>
    <row r="269" spans="1:3" ht="13.5">
      <c r="A269">
        <v>2.52</v>
      </c>
      <c r="B269" s="2">
        <f t="shared" si="6"/>
        <v>25.20000950922552</v>
      </c>
      <c r="C269" s="2">
        <f t="shared" si="7"/>
        <v>12.530714860580414</v>
      </c>
    </row>
    <row r="270" spans="1:3" ht="13.5">
      <c r="A270">
        <v>2.53</v>
      </c>
      <c r="B270" s="2">
        <f t="shared" si="6"/>
        <v>25.30000954696054</v>
      </c>
      <c r="C270" s="2">
        <f t="shared" si="7"/>
        <v>12.456469919550969</v>
      </c>
    </row>
    <row r="271" spans="1:3" ht="13.5">
      <c r="A271">
        <v>2.54</v>
      </c>
      <c r="B271" s="2">
        <f t="shared" si="6"/>
        <v>25.400009584695564</v>
      </c>
      <c r="C271" s="2">
        <f t="shared" si="7"/>
        <v>12.38124497852153</v>
      </c>
    </row>
    <row r="272" spans="1:3" ht="13.5">
      <c r="A272">
        <v>2.55</v>
      </c>
      <c r="B272" s="2">
        <f t="shared" si="6"/>
        <v>25.500009622430582</v>
      </c>
      <c r="C272" s="2">
        <f t="shared" si="7"/>
        <v>12.305040037492091</v>
      </c>
    </row>
    <row r="273" spans="1:3" ht="13.5">
      <c r="A273">
        <v>2.56</v>
      </c>
      <c r="B273" s="2">
        <f aca="true" t="shared" si="8" ref="B273:B336">$B$7*A273</f>
        <v>25.600009660165608</v>
      </c>
      <c r="C273" s="2">
        <f aca="true" t="shared" si="9" ref="C273:C336">$B$8*A273-0.5*$B$3*A273*A273</f>
        <v>12.227855096462648</v>
      </c>
    </row>
    <row r="274" spans="1:3" ht="13.5">
      <c r="A274">
        <v>2.57</v>
      </c>
      <c r="B274" s="2">
        <f t="shared" si="8"/>
        <v>25.700009697900626</v>
      </c>
      <c r="C274" s="2">
        <f t="shared" si="9"/>
        <v>12.149690155433198</v>
      </c>
    </row>
    <row r="275" spans="1:3" ht="13.5">
      <c r="A275">
        <v>2.58</v>
      </c>
      <c r="B275" s="2">
        <f t="shared" si="8"/>
        <v>25.80000973563565</v>
      </c>
      <c r="C275" s="2">
        <f t="shared" si="9"/>
        <v>12.07054521440375</v>
      </c>
    </row>
    <row r="276" spans="1:3" ht="13.5">
      <c r="A276">
        <v>2.59</v>
      </c>
      <c r="B276" s="2">
        <f t="shared" si="8"/>
        <v>25.90000977337067</v>
      </c>
      <c r="C276" s="2">
        <f t="shared" si="9"/>
        <v>11.990420273374319</v>
      </c>
    </row>
    <row r="277" spans="1:3" ht="13.5">
      <c r="A277">
        <v>2.6</v>
      </c>
      <c r="B277" s="2">
        <f t="shared" si="8"/>
        <v>26.000009811105695</v>
      </c>
      <c r="C277" s="2">
        <f t="shared" si="9"/>
        <v>11.909315332344867</v>
      </c>
    </row>
    <row r="278" spans="1:3" ht="13.5">
      <c r="A278">
        <v>2.61</v>
      </c>
      <c r="B278" s="2">
        <f t="shared" si="8"/>
        <v>26.100009848840713</v>
      </c>
      <c r="C278" s="2">
        <f t="shared" si="9"/>
        <v>11.827230391315432</v>
      </c>
    </row>
    <row r="279" spans="1:3" ht="13.5">
      <c r="A279">
        <v>2.62</v>
      </c>
      <c r="B279" s="2">
        <f t="shared" si="8"/>
        <v>26.20000988657574</v>
      </c>
      <c r="C279" s="2">
        <f t="shared" si="9"/>
        <v>11.744165450285983</v>
      </c>
    </row>
    <row r="280" spans="1:3" ht="13.5">
      <c r="A280">
        <v>2.63</v>
      </c>
      <c r="B280" s="2">
        <f t="shared" si="8"/>
        <v>26.300009924310757</v>
      </c>
      <c r="C280" s="2">
        <f t="shared" si="9"/>
        <v>11.66012050925655</v>
      </c>
    </row>
    <row r="281" spans="1:3" ht="13.5">
      <c r="A281">
        <v>2.64</v>
      </c>
      <c r="B281" s="2">
        <f t="shared" si="8"/>
        <v>26.400009962045782</v>
      </c>
      <c r="C281" s="2">
        <f t="shared" si="9"/>
        <v>11.575095568227098</v>
      </c>
    </row>
    <row r="282" spans="1:3" ht="13.5">
      <c r="A282">
        <v>2.65</v>
      </c>
      <c r="B282" s="2">
        <f t="shared" si="8"/>
        <v>26.5000099997808</v>
      </c>
      <c r="C282" s="2">
        <f t="shared" si="9"/>
        <v>11.489090627197655</v>
      </c>
    </row>
    <row r="283" spans="1:3" ht="13.5">
      <c r="A283">
        <v>2.66</v>
      </c>
      <c r="B283" s="2">
        <f t="shared" si="8"/>
        <v>26.600010037515826</v>
      </c>
      <c r="C283" s="2">
        <f t="shared" si="9"/>
        <v>11.402105686168213</v>
      </c>
    </row>
    <row r="284" spans="1:3" ht="13.5">
      <c r="A284">
        <v>2.67</v>
      </c>
      <c r="B284" s="2">
        <f t="shared" si="8"/>
        <v>26.700010075250844</v>
      </c>
      <c r="C284" s="2">
        <f t="shared" si="9"/>
        <v>11.314140745138772</v>
      </c>
    </row>
    <row r="285" spans="1:3" ht="13.5">
      <c r="A285">
        <v>2.68</v>
      </c>
      <c r="B285" s="2">
        <f t="shared" si="8"/>
        <v>26.80001011298587</v>
      </c>
      <c r="C285" s="2">
        <f t="shared" si="9"/>
        <v>11.225195804109333</v>
      </c>
    </row>
    <row r="286" spans="1:3" ht="13.5">
      <c r="A286">
        <v>2.69</v>
      </c>
      <c r="B286" s="2">
        <f t="shared" si="8"/>
        <v>26.90001015072089</v>
      </c>
      <c r="C286" s="2">
        <f t="shared" si="9"/>
        <v>11.135270863079889</v>
      </c>
    </row>
    <row r="287" spans="1:3" ht="13.5">
      <c r="A287">
        <v>2.7</v>
      </c>
      <c r="B287" s="2">
        <f t="shared" si="8"/>
        <v>27.000010188455914</v>
      </c>
      <c r="C287" s="2">
        <f t="shared" si="9"/>
        <v>11.044365922050439</v>
      </c>
    </row>
    <row r="288" spans="1:3" ht="13.5">
      <c r="A288">
        <v>2.71</v>
      </c>
      <c r="B288" s="2">
        <f t="shared" si="8"/>
        <v>27.100010226190935</v>
      </c>
      <c r="C288" s="2">
        <f t="shared" si="9"/>
        <v>10.952480981021004</v>
      </c>
    </row>
    <row r="289" spans="1:3" ht="13.5">
      <c r="A289">
        <v>2.72</v>
      </c>
      <c r="B289" s="2">
        <f t="shared" si="8"/>
        <v>27.200010263925957</v>
      </c>
      <c r="C289" s="2">
        <f t="shared" si="9"/>
        <v>10.859616039991565</v>
      </c>
    </row>
    <row r="290" spans="1:3" ht="13.5">
      <c r="A290">
        <v>2.73</v>
      </c>
      <c r="B290" s="2">
        <f t="shared" si="8"/>
        <v>27.30001030166098</v>
      </c>
      <c r="C290" s="2">
        <f t="shared" si="9"/>
        <v>10.76577109896212</v>
      </c>
    </row>
    <row r="291" spans="1:3" ht="13.5">
      <c r="A291">
        <v>2.74</v>
      </c>
      <c r="B291" s="2">
        <f t="shared" si="8"/>
        <v>27.400010339396</v>
      </c>
      <c r="C291" s="2">
        <f t="shared" si="9"/>
        <v>10.670946157932669</v>
      </c>
    </row>
    <row r="292" spans="1:3" ht="13.5">
      <c r="A292">
        <v>2.75</v>
      </c>
      <c r="B292" s="2">
        <f t="shared" si="8"/>
        <v>27.500010377131023</v>
      </c>
      <c r="C292" s="2">
        <f t="shared" si="9"/>
        <v>10.575141216903226</v>
      </c>
    </row>
    <row r="293" spans="1:3" ht="13.5">
      <c r="A293">
        <v>2.76</v>
      </c>
      <c r="B293" s="2">
        <f t="shared" si="8"/>
        <v>27.60001041486604</v>
      </c>
      <c r="C293" s="2">
        <f t="shared" si="9"/>
        <v>10.478356275873793</v>
      </c>
    </row>
    <row r="294" spans="1:3" ht="13.5">
      <c r="A294">
        <v>2.77</v>
      </c>
      <c r="B294" s="2">
        <f t="shared" si="8"/>
        <v>27.700010452601067</v>
      </c>
      <c r="C294" s="2">
        <f t="shared" si="9"/>
        <v>10.380591334844347</v>
      </c>
    </row>
    <row r="295" spans="1:3" ht="13.5">
      <c r="A295">
        <v>2.78</v>
      </c>
      <c r="B295" s="2">
        <f t="shared" si="8"/>
        <v>27.800010490336085</v>
      </c>
      <c r="C295" s="2">
        <f t="shared" si="9"/>
        <v>10.28184639381491</v>
      </c>
    </row>
    <row r="296" spans="1:3" ht="13.5">
      <c r="A296">
        <v>2.79</v>
      </c>
      <c r="B296" s="2">
        <f t="shared" si="8"/>
        <v>27.90001052807111</v>
      </c>
      <c r="C296" s="2">
        <f t="shared" si="9"/>
        <v>10.18212145278546</v>
      </c>
    </row>
    <row r="297" spans="1:3" ht="13.5">
      <c r="A297">
        <v>2.8</v>
      </c>
      <c r="B297" s="2">
        <f t="shared" si="8"/>
        <v>28.00001056580613</v>
      </c>
      <c r="C297" s="2">
        <f t="shared" si="9"/>
        <v>10.081416511756018</v>
      </c>
    </row>
    <row r="298" spans="1:3" ht="13.5">
      <c r="A298">
        <v>2.81</v>
      </c>
      <c r="B298" s="2">
        <f t="shared" si="8"/>
        <v>28.100010603541154</v>
      </c>
      <c r="C298" s="2">
        <f t="shared" si="9"/>
        <v>9.979731570726571</v>
      </c>
    </row>
    <row r="299" spans="1:3" ht="13.5">
      <c r="A299">
        <v>2.82</v>
      </c>
      <c r="B299" s="2">
        <f t="shared" si="8"/>
        <v>28.200010641276172</v>
      </c>
      <c r="C299" s="2">
        <f t="shared" si="9"/>
        <v>9.87706662969714</v>
      </c>
    </row>
    <row r="300" spans="1:3" ht="13.5">
      <c r="A300">
        <v>2.83</v>
      </c>
      <c r="B300" s="2">
        <f t="shared" si="8"/>
        <v>28.300010679011198</v>
      </c>
      <c r="C300" s="2">
        <f t="shared" si="9"/>
        <v>9.773421688667689</v>
      </c>
    </row>
    <row r="301" spans="1:3" ht="13.5">
      <c r="A301">
        <v>2.84</v>
      </c>
      <c r="B301" s="2">
        <f t="shared" si="8"/>
        <v>28.400010716746216</v>
      </c>
      <c r="C301" s="2">
        <f t="shared" si="9"/>
        <v>9.668796747638247</v>
      </c>
    </row>
    <row r="302" spans="1:3" ht="13.5">
      <c r="A302">
        <v>2.85</v>
      </c>
      <c r="B302" s="2">
        <f t="shared" si="8"/>
        <v>28.50001075448124</v>
      </c>
      <c r="C302" s="2">
        <f t="shared" si="9"/>
        <v>9.563191806608799</v>
      </c>
    </row>
    <row r="303" spans="1:3" ht="13.5">
      <c r="A303">
        <v>2.86</v>
      </c>
      <c r="B303" s="2">
        <f t="shared" si="8"/>
        <v>28.600010792216263</v>
      </c>
      <c r="C303" s="2">
        <f t="shared" si="9"/>
        <v>9.456606865579353</v>
      </c>
    </row>
    <row r="304" spans="1:3" ht="13.5">
      <c r="A304">
        <v>2.87</v>
      </c>
      <c r="B304" s="2">
        <f t="shared" si="8"/>
        <v>28.700010829951285</v>
      </c>
      <c r="C304" s="2">
        <f t="shared" si="9"/>
        <v>9.349041924549915</v>
      </c>
    </row>
    <row r="305" spans="1:3" ht="13.5">
      <c r="A305">
        <v>2.88</v>
      </c>
      <c r="B305" s="2">
        <f t="shared" si="8"/>
        <v>28.800010867686307</v>
      </c>
      <c r="C305" s="2">
        <f t="shared" si="9"/>
        <v>9.24049698352048</v>
      </c>
    </row>
    <row r="306" spans="1:3" ht="13.5">
      <c r="A306">
        <v>2.89</v>
      </c>
      <c r="B306" s="2">
        <f t="shared" si="8"/>
        <v>28.90001090542133</v>
      </c>
      <c r="C306" s="2">
        <f t="shared" si="9"/>
        <v>9.130972042491031</v>
      </c>
    </row>
    <row r="307" spans="1:3" ht="13.5">
      <c r="A307">
        <v>2.9</v>
      </c>
      <c r="B307" s="2">
        <f t="shared" si="8"/>
        <v>29.00001094315635</v>
      </c>
      <c r="C307" s="2">
        <f t="shared" si="9"/>
        <v>9.020467101461584</v>
      </c>
    </row>
    <row r="308" spans="1:3" ht="13.5">
      <c r="A308">
        <v>2.91</v>
      </c>
      <c r="B308" s="2">
        <f t="shared" si="8"/>
        <v>29.100010980891373</v>
      </c>
      <c r="C308" s="2">
        <f t="shared" si="9"/>
        <v>8.908982160432146</v>
      </c>
    </row>
    <row r="309" spans="1:3" ht="13.5">
      <c r="A309">
        <v>2.92</v>
      </c>
      <c r="B309" s="2">
        <f t="shared" si="8"/>
        <v>29.200011018626395</v>
      </c>
      <c r="C309" s="2">
        <f t="shared" si="9"/>
        <v>8.796517219402709</v>
      </c>
    </row>
    <row r="310" spans="1:3" ht="13.5">
      <c r="A310">
        <v>2.93</v>
      </c>
      <c r="B310" s="2">
        <f t="shared" si="8"/>
        <v>29.300011056361416</v>
      </c>
      <c r="C310" s="2">
        <f t="shared" si="9"/>
        <v>8.68307227837326</v>
      </c>
    </row>
    <row r="311" spans="1:3" ht="13.5">
      <c r="A311">
        <v>2.94</v>
      </c>
      <c r="B311" s="2">
        <f t="shared" si="8"/>
        <v>29.40001109409644</v>
      </c>
      <c r="C311" s="2">
        <f t="shared" si="9"/>
        <v>8.568647337343819</v>
      </c>
    </row>
    <row r="312" spans="1:3" ht="13.5">
      <c r="A312">
        <v>2.95</v>
      </c>
      <c r="B312" s="2">
        <f t="shared" si="8"/>
        <v>29.50001113183146</v>
      </c>
      <c r="C312" s="2">
        <f t="shared" si="9"/>
        <v>8.453242396314366</v>
      </c>
    </row>
    <row r="313" spans="1:3" ht="13.5">
      <c r="A313">
        <v>2.96</v>
      </c>
      <c r="B313" s="2">
        <f t="shared" si="8"/>
        <v>29.600011169566482</v>
      </c>
      <c r="C313" s="2">
        <f t="shared" si="9"/>
        <v>8.336857455284935</v>
      </c>
    </row>
    <row r="314" spans="1:3" ht="13.5">
      <c r="A314">
        <v>2.97</v>
      </c>
      <c r="B314" s="2">
        <f t="shared" si="8"/>
        <v>29.700011207301507</v>
      </c>
      <c r="C314" s="2">
        <f t="shared" si="9"/>
        <v>8.219492514255485</v>
      </c>
    </row>
    <row r="315" spans="1:3" ht="13.5">
      <c r="A315">
        <v>2.98</v>
      </c>
      <c r="B315" s="2">
        <f t="shared" si="8"/>
        <v>29.800011245036526</v>
      </c>
      <c r="C315" s="2">
        <f t="shared" si="9"/>
        <v>8.10114757322605</v>
      </c>
    </row>
    <row r="316" spans="1:3" ht="13.5">
      <c r="A316">
        <v>2.99</v>
      </c>
      <c r="B316" s="2">
        <f t="shared" si="8"/>
        <v>29.90001128277155</v>
      </c>
      <c r="C316" s="2">
        <f t="shared" si="9"/>
        <v>7.981822632196597</v>
      </c>
    </row>
    <row r="317" spans="1:3" ht="13.5">
      <c r="A317">
        <v>3</v>
      </c>
      <c r="B317" s="2">
        <f t="shared" si="8"/>
        <v>30.00001132050657</v>
      </c>
      <c r="C317" s="2">
        <f t="shared" si="9"/>
        <v>7.861517691167158</v>
      </c>
    </row>
    <row r="318" spans="1:3" ht="13.5">
      <c r="A318">
        <v>3.01</v>
      </c>
      <c r="B318" s="2">
        <f t="shared" si="8"/>
        <v>30.100011358241588</v>
      </c>
      <c r="C318" s="2">
        <f t="shared" si="9"/>
        <v>7.7402327501377215</v>
      </c>
    </row>
    <row r="319" spans="1:3" ht="13.5">
      <c r="A319">
        <v>3.02</v>
      </c>
      <c r="B319" s="2">
        <f t="shared" si="8"/>
        <v>30.200011395976613</v>
      </c>
      <c r="C319" s="2">
        <f t="shared" si="9"/>
        <v>7.617967809108272</v>
      </c>
    </row>
    <row r="320" spans="1:3" ht="13.5">
      <c r="A320">
        <v>3.03</v>
      </c>
      <c r="B320" s="2">
        <f t="shared" si="8"/>
        <v>30.30001143371163</v>
      </c>
      <c r="C320" s="2">
        <f t="shared" si="9"/>
        <v>7.4947228680788385</v>
      </c>
    </row>
    <row r="321" spans="1:3" ht="13.5">
      <c r="A321">
        <v>3.04</v>
      </c>
      <c r="B321" s="2">
        <f t="shared" si="8"/>
        <v>30.400011471446657</v>
      </c>
      <c r="C321" s="2">
        <f t="shared" si="9"/>
        <v>7.370497927049385</v>
      </c>
    </row>
    <row r="322" spans="1:3" ht="13.5">
      <c r="A322">
        <v>3.05</v>
      </c>
      <c r="B322" s="2">
        <f t="shared" si="8"/>
        <v>30.50001150918168</v>
      </c>
      <c r="C322" s="2">
        <f t="shared" si="9"/>
        <v>7.245292986019955</v>
      </c>
    </row>
    <row r="323" spans="1:3" ht="13.5">
      <c r="A323">
        <v>3.06</v>
      </c>
      <c r="B323" s="2">
        <f t="shared" si="8"/>
        <v>30.6000115469167</v>
      </c>
      <c r="C323" s="2">
        <f t="shared" si="9"/>
        <v>7.119108044990504</v>
      </c>
    </row>
    <row r="324" spans="1:3" ht="13.5">
      <c r="A324">
        <v>3.07</v>
      </c>
      <c r="B324" s="2">
        <f t="shared" si="8"/>
        <v>30.700011584651723</v>
      </c>
      <c r="C324" s="2">
        <f t="shared" si="9"/>
        <v>6.991943103961063</v>
      </c>
    </row>
    <row r="325" spans="1:3" ht="13.5">
      <c r="A325">
        <v>3.08</v>
      </c>
      <c r="B325" s="2">
        <f t="shared" si="8"/>
        <v>30.800011622386744</v>
      </c>
      <c r="C325" s="2">
        <f t="shared" si="9"/>
        <v>6.863798162931616</v>
      </c>
    </row>
    <row r="326" spans="1:3" ht="13.5">
      <c r="A326">
        <v>3.09</v>
      </c>
      <c r="B326" s="2">
        <f t="shared" si="8"/>
        <v>30.900011660121766</v>
      </c>
      <c r="C326" s="2">
        <f t="shared" si="9"/>
        <v>6.734673221902177</v>
      </c>
    </row>
    <row r="327" spans="1:3" ht="13.5">
      <c r="A327">
        <v>3.1</v>
      </c>
      <c r="B327" s="2">
        <f t="shared" si="8"/>
        <v>31.000011697856788</v>
      </c>
      <c r="C327" s="2">
        <f t="shared" si="9"/>
        <v>6.6045682808727335</v>
      </c>
    </row>
    <row r="328" spans="1:3" ht="13.5">
      <c r="A328">
        <v>3.11</v>
      </c>
      <c r="B328" s="2">
        <f t="shared" si="8"/>
        <v>31.10001173559181</v>
      </c>
      <c r="C328" s="2">
        <f t="shared" si="9"/>
        <v>6.473483339843291</v>
      </c>
    </row>
    <row r="329" spans="1:3" ht="13.5">
      <c r="A329">
        <v>3.12</v>
      </c>
      <c r="B329" s="2">
        <f t="shared" si="8"/>
        <v>31.200011773326832</v>
      </c>
      <c r="C329" s="2">
        <f t="shared" si="9"/>
        <v>6.341418398813843</v>
      </c>
    </row>
    <row r="330" spans="1:3" ht="13.5">
      <c r="A330">
        <v>3.13</v>
      </c>
      <c r="B330" s="2">
        <f t="shared" si="8"/>
        <v>31.300011811061854</v>
      </c>
      <c r="C330" s="2">
        <f t="shared" si="9"/>
        <v>6.208373457784404</v>
      </c>
    </row>
    <row r="331" spans="1:3" ht="13.5">
      <c r="A331">
        <v>3.14</v>
      </c>
      <c r="B331" s="2">
        <f t="shared" si="8"/>
        <v>31.400011848796876</v>
      </c>
      <c r="C331" s="2">
        <f t="shared" si="9"/>
        <v>6.0743485167549665</v>
      </c>
    </row>
    <row r="332" spans="1:3" ht="13.5">
      <c r="A332">
        <v>3.15</v>
      </c>
      <c r="B332" s="2">
        <f t="shared" si="8"/>
        <v>31.500011886531897</v>
      </c>
      <c r="C332" s="2">
        <f t="shared" si="9"/>
        <v>5.939343575725523</v>
      </c>
    </row>
    <row r="333" spans="1:3" ht="13.5">
      <c r="A333">
        <v>3.16</v>
      </c>
      <c r="B333" s="2">
        <f t="shared" si="8"/>
        <v>31.600011924266923</v>
      </c>
      <c r="C333" s="2">
        <f t="shared" si="9"/>
        <v>5.803358634696075</v>
      </c>
    </row>
    <row r="334" spans="1:3" ht="13.5">
      <c r="A334">
        <v>3.17</v>
      </c>
      <c r="B334" s="2">
        <f t="shared" si="8"/>
        <v>31.70001196200194</v>
      </c>
      <c r="C334" s="2">
        <f t="shared" si="9"/>
        <v>5.6663936936666275</v>
      </c>
    </row>
    <row r="335" spans="1:3" ht="13.5">
      <c r="A335">
        <v>3.18</v>
      </c>
      <c r="B335" s="2">
        <f t="shared" si="8"/>
        <v>31.800011999736967</v>
      </c>
      <c r="C335" s="2">
        <f t="shared" si="9"/>
        <v>5.528448752637182</v>
      </c>
    </row>
    <row r="336" spans="1:3" ht="13.5">
      <c r="A336">
        <v>3.19</v>
      </c>
      <c r="B336" s="2">
        <f t="shared" si="8"/>
        <v>31.900012037471985</v>
      </c>
      <c r="C336" s="2">
        <f t="shared" si="9"/>
        <v>5.389523811607752</v>
      </c>
    </row>
    <row r="337" spans="1:3" ht="13.5">
      <c r="A337">
        <v>3.2</v>
      </c>
      <c r="B337" s="2">
        <f aca="true" t="shared" si="10" ref="B337:B372">$B$7*A337</f>
        <v>32.00001207520701</v>
      </c>
      <c r="C337" s="2">
        <f aca="true" t="shared" si="11" ref="C337:C372">$B$8*A337-0.5*$B$3*A337*A337</f>
        <v>5.249618870578303</v>
      </c>
    </row>
    <row r="338" spans="1:3" ht="13.5">
      <c r="A338">
        <v>3.21</v>
      </c>
      <c r="B338" s="2">
        <f t="shared" si="10"/>
        <v>32.10001211294203</v>
      </c>
      <c r="C338" s="2">
        <f t="shared" si="11"/>
        <v>5.108733929548862</v>
      </c>
    </row>
    <row r="339" spans="1:3" ht="13.5">
      <c r="A339">
        <v>3.22</v>
      </c>
      <c r="B339" s="2">
        <f t="shared" si="10"/>
        <v>32.200012150677054</v>
      </c>
      <c r="C339" s="2">
        <f t="shared" si="11"/>
        <v>4.9668689885194155</v>
      </c>
    </row>
    <row r="340" spans="1:3" ht="13.5">
      <c r="A340">
        <v>3.23</v>
      </c>
      <c r="B340" s="2">
        <f t="shared" si="10"/>
        <v>32.300012188412076</v>
      </c>
      <c r="C340" s="2">
        <f t="shared" si="11"/>
        <v>4.824024047489971</v>
      </c>
    </row>
    <row r="341" spans="1:3" ht="13.5">
      <c r="A341">
        <v>3.24</v>
      </c>
      <c r="B341" s="2">
        <f t="shared" si="10"/>
        <v>32.4000122261471</v>
      </c>
      <c r="C341" s="2">
        <f t="shared" si="11"/>
        <v>4.6801991064605275</v>
      </c>
    </row>
    <row r="342" spans="1:3" ht="13.5">
      <c r="A342">
        <v>3.25</v>
      </c>
      <c r="B342" s="2">
        <f t="shared" si="10"/>
        <v>32.50001226388212</v>
      </c>
      <c r="C342" s="2">
        <f t="shared" si="11"/>
        <v>4.535394165431093</v>
      </c>
    </row>
    <row r="343" spans="1:3" ht="13.5">
      <c r="A343">
        <v>3.26</v>
      </c>
      <c r="B343" s="2">
        <f t="shared" si="10"/>
        <v>32.600012301617134</v>
      </c>
      <c r="C343" s="2">
        <f t="shared" si="11"/>
        <v>4.389609224401653</v>
      </c>
    </row>
    <row r="344" spans="1:3" ht="13.5">
      <c r="A344">
        <v>3.27</v>
      </c>
      <c r="B344" s="2">
        <f t="shared" si="10"/>
        <v>32.70001233935216</v>
      </c>
      <c r="C344" s="2">
        <f t="shared" si="11"/>
        <v>4.242844283372207</v>
      </c>
    </row>
    <row r="345" spans="1:3" ht="13.5">
      <c r="A345">
        <v>3.28</v>
      </c>
      <c r="B345" s="2">
        <f t="shared" si="10"/>
        <v>32.80001237708718</v>
      </c>
      <c r="C345" s="2">
        <f t="shared" si="11"/>
        <v>4.095099342342763</v>
      </c>
    </row>
    <row r="346" spans="1:3" ht="13.5">
      <c r="A346">
        <v>3.29</v>
      </c>
      <c r="B346" s="2">
        <f t="shared" si="10"/>
        <v>32.90001241482221</v>
      </c>
      <c r="C346" s="2">
        <f t="shared" si="11"/>
        <v>3.9463744013133137</v>
      </c>
    </row>
    <row r="347" spans="1:3" ht="13.5">
      <c r="A347">
        <v>3.3</v>
      </c>
      <c r="B347" s="2">
        <f t="shared" si="10"/>
        <v>33.00001245255722</v>
      </c>
      <c r="C347" s="2">
        <f t="shared" si="11"/>
        <v>3.796669460283873</v>
      </c>
    </row>
    <row r="348" spans="1:3" ht="13.5">
      <c r="A348">
        <v>3.31</v>
      </c>
      <c r="B348" s="2">
        <f t="shared" si="10"/>
        <v>33.10001249029225</v>
      </c>
      <c r="C348" s="2">
        <f t="shared" si="11"/>
        <v>3.6459845192544336</v>
      </c>
    </row>
    <row r="349" spans="1:3" ht="13.5">
      <c r="A349">
        <v>3.32</v>
      </c>
      <c r="B349" s="2">
        <f t="shared" si="10"/>
        <v>33.200012528027266</v>
      </c>
      <c r="C349" s="2">
        <f t="shared" si="11"/>
        <v>3.4943195782249887</v>
      </c>
    </row>
    <row r="350" spans="1:3" ht="13.5">
      <c r="A350">
        <v>3.33</v>
      </c>
      <c r="B350" s="2">
        <f t="shared" si="10"/>
        <v>33.300012565762295</v>
      </c>
      <c r="C350" s="2">
        <f t="shared" si="11"/>
        <v>3.3416746371955526</v>
      </c>
    </row>
    <row r="351" spans="1:3" ht="13.5">
      <c r="A351">
        <v>3.34</v>
      </c>
      <c r="B351" s="2">
        <f t="shared" si="10"/>
        <v>33.40001260349731</v>
      </c>
      <c r="C351" s="2">
        <f t="shared" si="11"/>
        <v>3.188049696166111</v>
      </c>
    </row>
    <row r="352" spans="1:3" ht="13.5">
      <c r="A352">
        <v>3.35</v>
      </c>
      <c r="B352" s="2">
        <f t="shared" si="10"/>
        <v>33.50001264123234</v>
      </c>
      <c r="C352" s="2">
        <f t="shared" si="11"/>
        <v>3.0334447551366566</v>
      </c>
    </row>
    <row r="353" spans="1:3" ht="13.5">
      <c r="A353">
        <v>3.36</v>
      </c>
      <c r="B353" s="2">
        <f t="shared" si="10"/>
        <v>33.60001267896736</v>
      </c>
      <c r="C353" s="2">
        <f t="shared" si="11"/>
        <v>2.877859814107211</v>
      </c>
    </row>
    <row r="354" spans="1:3" ht="13.5">
      <c r="A354">
        <v>3.37</v>
      </c>
      <c r="B354" s="2">
        <f t="shared" si="10"/>
        <v>33.70001271670238</v>
      </c>
      <c r="C354" s="2">
        <f t="shared" si="11"/>
        <v>2.721294873077774</v>
      </c>
    </row>
    <row r="355" spans="1:3" ht="13.5">
      <c r="A355">
        <v>3.38</v>
      </c>
      <c r="B355" s="2">
        <f t="shared" si="10"/>
        <v>33.800012754437404</v>
      </c>
      <c r="C355" s="2">
        <f t="shared" si="11"/>
        <v>2.5637499320483386</v>
      </c>
    </row>
    <row r="356" spans="1:3" ht="13.5">
      <c r="A356">
        <v>3.39</v>
      </c>
      <c r="B356" s="2">
        <f t="shared" si="10"/>
        <v>33.900012792172426</v>
      </c>
      <c r="C356" s="2">
        <f t="shared" si="11"/>
        <v>2.4052249910188905</v>
      </c>
    </row>
    <row r="357" spans="1:3" ht="13.5">
      <c r="A357">
        <v>3.4</v>
      </c>
      <c r="B357" s="2">
        <f t="shared" si="10"/>
        <v>34.00001282990745</v>
      </c>
      <c r="C357" s="2">
        <f t="shared" si="11"/>
        <v>2.245720049989451</v>
      </c>
    </row>
    <row r="358" spans="1:3" ht="13.5">
      <c r="A358">
        <v>3.41</v>
      </c>
      <c r="B358" s="2">
        <f t="shared" si="10"/>
        <v>34.10001286764247</v>
      </c>
      <c r="C358" s="2">
        <f t="shared" si="11"/>
        <v>2.085235108959999</v>
      </c>
    </row>
    <row r="359" spans="1:3" ht="13.5">
      <c r="A359">
        <v>3.42</v>
      </c>
      <c r="B359" s="2">
        <f t="shared" si="10"/>
        <v>34.20001290537749</v>
      </c>
      <c r="C359" s="2">
        <f t="shared" si="11"/>
        <v>1.92377016793057</v>
      </c>
    </row>
    <row r="360" spans="1:3" ht="13.5">
      <c r="A360">
        <v>3.43</v>
      </c>
      <c r="B360" s="2">
        <f t="shared" si="10"/>
        <v>34.30001294311251</v>
      </c>
      <c r="C360" s="2">
        <f t="shared" si="11"/>
        <v>1.7613252269011141</v>
      </c>
    </row>
    <row r="361" spans="1:3" ht="13.5">
      <c r="A361">
        <v>3.44</v>
      </c>
      <c r="B361" s="2">
        <f t="shared" si="10"/>
        <v>34.400012980847535</v>
      </c>
      <c r="C361" s="2">
        <f t="shared" si="11"/>
        <v>1.597900285871674</v>
      </c>
    </row>
    <row r="362" spans="1:3" ht="13.5">
      <c r="A362">
        <v>3.45</v>
      </c>
      <c r="B362" s="2">
        <f t="shared" si="10"/>
        <v>34.50001301858256</v>
      </c>
      <c r="C362" s="2">
        <f t="shared" si="11"/>
        <v>1.4334953448422354</v>
      </c>
    </row>
    <row r="363" spans="1:3" ht="13.5">
      <c r="A363">
        <v>3.46</v>
      </c>
      <c r="B363" s="2">
        <f t="shared" si="10"/>
        <v>34.60001305631758</v>
      </c>
      <c r="C363" s="2">
        <f t="shared" si="11"/>
        <v>1.2681104038127913</v>
      </c>
    </row>
    <row r="364" spans="1:3" ht="13.5">
      <c r="A364">
        <v>3.47</v>
      </c>
      <c r="B364" s="2">
        <f t="shared" si="10"/>
        <v>34.7000130940526</v>
      </c>
      <c r="C364" s="2">
        <f t="shared" si="11"/>
        <v>1.1017454627833416</v>
      </c>
    </row>
    <row r="365" spans="1:3" ht="13.5">
      <c r="A365">
        <v>3.48</v>
      </c>
      <c r="B365" s="2">
        <f t="shared" si="10"/>
        <v>34.80001313178762</v>
      </c>
      <c r="C365" s="2">
        <f t="shared" si="11"/>
        <v>0.9344005217539149</v>
      </c>
    </row>
    <row r="366" spans="1:3" ht="13.5">
      <c r="A366">
        <v>3.49</v>
      </c>
      <c r="B366" s="2">
        <f t="shared" si="10"/>
        <v>34.900013169522644</v>
      </c>
      <c r="C366" s="2">
        <f t="shared" si="11"/>
        <v>0.7660755807244541</v>
      </c>
    </row>
    <row r="367" spans="1:3" ht="13.5">
      <c r="A367">
        <v>3.5</v>
      </c>
      <c r="B367" s="2">
        <f t="shared" si="10"/>
        <v>35.000013207257666</v>
      </c>
      <c r="C367" s="2">
        <f t="shared" si="11"/>
        <v>0.5967706396950163</v>
      </c>
    </row>
    <row r="368" spans="1:3" ht="13.5">
      <c r="A368">
        <v>3.51</v>
      </c>
      <c r="B368" s="2">
        <f t="shared" si="10"/>
        <v>35.10001324499268</v>
      </c>
      <c r="C368" s="2">
        <f t="shared" si="11"/>
        <v>0.42648569866557295</v>
      </c>
    </row>
    <row r="369" spans="1:3" ht="13.5">
      <c r="A369">
        <v>3.52</v>
      </c>
      <c r="B369" s="2">
        <f t="shared" si="10"/>
        <v>35.20001328272771</v>
      </c>
      <c r="C369" s="2">
        <f t="shared" si="11"/>
        <v>0.2552207576361383</v>
      </c>
    </row>
    <row r="370" spans="1:3" ht="13.5">
      <c r="A370">
        <v>3.53</v>
      </c>
      <c r="B370" s="2">
        <f t="shared" si="10"/>
        <v>35.300013320462725</v>
      </c>
      <c r="C370" s="2">
        <f t="shared" si="11"/>
        <v>0.08297581660669096</v>
      </c>
    </row>
    <row r="371" spans="1:3" ht="13.5">
      <c r="A371">
        <v>3.54</v>
      </c>
      <c r="B371" s="2">
        <f t="shared" si="10"/>
        <v>35.400013358197754</v>
      </c>
      <c r="C371" s="2">
        <f t="shared" si="11"/>
        <v>-0.09024912442274768</v>
      </c>
    </row>
    <row r="372" spans="1:3" ht="13.5">
      <c r="A372">
        <v>3.55</v>
      </c>
      <c r="B372" s="2">
        <f t="shared" si="10"/>
        <v>35.500013395932775</v>
      </c>
      <c r="C372" s="2">
        <f t="shared" si="11"/>
        <v>-0.26445406545219186</v>
      </c>
    </row>
  </sheetData>
  <sheetProtection/>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D66"/>
  <sheetViews>
    <sheetView zoomScalePageLayoutView="0" workbookViewId="0" topLeftCell="A1">
      <selection activeCell="A1" sqref="A1"/>
    </sheetView>
  </sheetViews>
  <sheetFormatPr defaultColWidth="9.140625" defaultRowHeight="15"/>
  <cols>
    <col min="1" max="1" width="20.7109375" style="0" bestFit="1" customWidth="1"/>
  </cols>
  <sheetData>
    <row r="1" spans="1:3" ht="15">
      <c r="A1" t="s">
        <v>73</v>
      </c>
      <c r="B1" s="1">
        <v>2</v>
      </c>
      <c r="C1" t="s">
        <v>63</v>
      </c>
    </row>
    <row r="2" spans="1:3" ht="15">
      <c r="A2" t="s">
        <v>45</v>
      </c>
      <c r="B2" s="1">
        <v>30</v>
      </c>
      <c r="C2" t="s">
        <v>42</v>
      </c>
    </row>
    <row r="3" spans="1:2" ht="15">
      <c r="A3" t="s">
        <v>2</v>
      </c>
      <c r="B3">
        <v>9.8</v>
      </c>
    </row>
    <row r="4" ht="15">
      <c r="B4" s="3"/>
    </row>
    <row r="6" spans="1:4" ht="15">
      <c r="A6" t="s">
        <v>12</v>
      </c>
      <c r="B6">
        <f>B2*(3.141592/180)</f>
        <v>0.5235986666666668</v>
      </c>
      <c r="C6" t="s">
        <v>43</v>
      </c>
      <c r="D6" t="s">
        <v>75</v>
      </c>
    </row>
    <row r="7" spans="1:3" ht="15">
      <c r="A7" t="s">
        <v>77</v>
      </c>
      <c r="B7" s="6">
        <f>SQRT((B3*B1)/(2*SIN(B6)*COS(B6)))</f>
        <v>4.757324184768248</v>
      </c>
      <c r="C7" t="s">
        <v>38</v>
      </c>
    </row>
    <row r="12" spans="1:3" ht="15">
      <c r="A12" t="s">
        <v>40</v>
      </c>
      <c r="B12">
        <f>B7*COS(B6)</f>
        <v>4.119963857158917</v>
      </c>
      <c r="C12" t="s">
        <v>38</v>
      </c>
    </row>
    <row r="13" spans="1:3" ht="15">
      <c r="A13" t="s">
        <v>41</v>
      </c>
      <c r="B13">
        <f>B7*SIN(B6)</f>
        <v>2.378661643589751</v>
      </c>
      <c r="C13" t="s">
        <v>38</v>
      </c>
    </row>
    <row r="15" spans="1:3" ht="15">
      <c r="A15" s="4" t="s">
        <v>4</v>
      </c>
      <c r="B15" t="s">
        <v>14</v>
      </c>
      <c r="C15" t="s">
        <v>7</v>
      </c>
    </row>
    <row r="16" spans="1:3" ht="15">
      <c r="A16">
        <v>0</v>
      </c>
      <c r="B16">
        <f aca="true" t="shared" si="0" ref="B16:B47">$B$12*A16</f>
        <v>0</v>
      </c>
      <c r="C16">
        <f aca="true" t="shared" si="1" ref="C16:C47">$B$13*A16-0.5*$B$3*A16*A16</f>
        <v>0</v>
      </c>
    </row>
    <row r="17" spans="1:3" ht="13.5">
      <c r="A17">
        <v>0.01</v>
      </c>
      <c r="B17">
        <f t="shared" si="0"/>
        <v>0.041199638571589176</v>
      </c>
      <c r="C17">
        <f t="shared" si="1"/>
        <v>0.023296616435897508</v>
      </c>
    </row>
    <row r="18" spans="1:3" ht="13.5">
      <c r="A18">
        <v>0.02</v>
      </c>
      <c r="B18">
        <f t="shared" si="0"/>
        <v>0.08239927714317835</v>
      </c>
      <c r="C18">
        <f t="shared" si="1"/>
        <v>0.045613232871795015</v>
      </c>
    </row>
    <row r="19" spans="1:3" ht="13.5">
      <c r="A19">
        <v>0.03</v>
      </c>
      <c r="B19">
        <f t="shared" si="0"/>
        <v>0.12359891571476751</v>
      </c>
      <c r="C19">
        <f t="shared" si="1"/>
        <v>0.06694984930769253</v>
      </c>
    </row>
    <row r="20" spans="1:3" ht="13.5">
      <c r="A20">
        <v>0.04</v>
      </c>
      <c r="B20">
        <f t="shared" si="0"/>
        <v>0.1647985542863567</v>
      </c>
      <c r="C20">
        <f t="shared" si="1"/>
        <v>0.08730646574359004</v>
      </c>
    </row>
    <row r="21" spans="1:3" ht="13.5">
      <c r="A21">
        <v>0.05</v>
      </c>
      <c r="B21">
        <f t="shared" si="0"/>
        <v>0.20599819285794588</v>
      </c>
      <c r="C21">
        <f t="shared" si="1"/>
        <v>0.10668308217948756</v>
      </c>
    </row>
    <row r="22" spans="1:3" ht="13.5">
      <c r="A22">
        <v>0.06</v>
      </c>
      <c r="B22">
        <f t="shared" si="0"/>
        <v>0.24719783142953503</v>
      </c>
      <c r="C22">
        <f t="shared" si="1"/>
        <v>0.12507969861538507</v>
      </c>
    </row>
    <row r="23" spans="1:3" ht="13.5">
      <c r="A23">
        <v>0.07</v>
      </c>
      <c r="B23">
        <f t="shared" si="0"/>
        <v>0.28839747000112426</v>
      </c>
      <c r="C23">
        <f t="shared" si="1"/>
        <v>0.14249631505128257</v>
      </c>
    </row>
    <row r="24" spans="1:3" ht="13.5">
      <c r="A24">
        <v>0.08</v>
      </c>
      <c r="B24">
        <f t="shared" si="0"/>
        <v>0.3295971085727134</v>
      </c>
      <c r="C24">
        <f t="shared" si="1"/>
        <v>0.15893293148718007</v>
      </c>
    </row>
    <row r="25" spans="1:3" ht="13.5">
      <c r="A25">
        <v>0.09</v>
      </c>
      <c r="B25">
        <f t="shared" si="0"/>
        <v>0.37079674714430255</v>
      </c>
      <c r="C25">
        <f t="shared" si="1"/>
        <v>0.17438954792307756</v>
      </c>
    </row>
    <row r="26" spans="1:3" ht="13.5">
      <c r="A26">
        <v>0.1</v>
      </c>
      <c r="B26">
        <f t="shared" si="0"/>
        <v>0.41199638571589176</v>
      </c>
      <c r="C26">
        <f t="shared" si="1"/>
        <v>0.1888661643589751</v>
      </c>
    </row>
    <row r="27" spans="1:3" ht="13.5">
      <c r="A27">
        <v>0.11</v>
      </c>
      <c r="B27">
        <f t="shared" si="0"/>
        <v>0.4531960242874809</v>
      </c>
      <c r="C27">
        <f t="shared" si="1"/>
        <v>0.20236278079487258</v>
      </c>
    </row>
    <row r="28" spans="1:3" ht="13.5">
      <c r="A28">
        <v>0.12</v>
      </c>
      <c r="B28">
        <f t="shared" si="0"/>
        <v>0.49439566285907005</v>
      </c>
      <c r="C28">
        <f t="shared" si="1"/>
        <v>0.2148793972307701</v>
      </c>
    </row>
    <row r="29" spans="1:3" ht="13.5">
      <c r="A29">
        <v>0.13</v>
      </c>
      <c r="B29">
        <f t="shared" si="0"/>
        <v>0.5355953014306593</v>
      </c>
      <c r="C29">
        <f t="shared" si="1"/>
        <v>0.2264160136666676</v>
      </c>
    </row>
    <row r="30" spans="1:3" ht="13.5">
      <c r="A30">
        <v>0.14</v>
      </c>
      <c r="B30">
        <f t="shared" si="0"/>
        <v>0.5767949400022485</v>
      </c>
      <c r="C30">
        <f t="shared" si="1"/>
        <v>0.23697263010256514</v>
      </c>
    </row>
    <row r="31" spans="1:3" ht="13.5">
      <c r="A31">
        <v>0.15</v>
      </c>
      <c r="B31">
        <f t="shared" si="0"/>
        <v>0.6179945785738375</v>
      </c>
      <c r="C31">
        <f t="shared" si="1"/>
        <v>0.2465492465384626</v>
      </c>
    </row>
    <row r="32" spans="1:3" ht="13.5">
      <c r="A32">
        <v>0.16</v>
      </c>
      <c r="B32">
        <f t="shared" si="0"/>
        <v>0.6591942171454268</v>
      </c>
      <c r="C32">
        <f t="shared" si="1"/>
        <v>0.25514586297436015</v>
      </c>
    </row>
    <row r="33" spans="1:3" ht="13.5">
      <c r="A33">
        <v>0.17</v>
      </c>
      <c r="B33">
        <f t="shared" si="0"/>
        <v>0.7003938557170161</v>
      </c>
      <c r="C33">
        <f t="shared" si="1"/>
        <v>0.26276247941025765</v>
      </c>
    </row>
    <row r="34" spans="1:3" ht="13.5">
      <c r="A34">
        <v>0.18</v>
      </c>
      <c r="B34">
        <f t="shared" si="0"/>
        <v>0.7415934942886051</v>
      </c>
      <c r="C34">
        <f t="shared" si="1"/>
        <v>0.2693990958461552</v>
      </c>
    </row>
    <row r="35" spans="1:3" ht="13.5">
      <c r="A35">
        <v>0.19</v>
      </c>
      <c r="B35">
        <f t="shared" si="0"/>
        <v>0.7827931328601944</v>
      </c>
      <c r="C35">
        <f t="shared" si="1"/>
        <v>0.2750557122820527</v>
      </c>
    </row>
    <row r="36" spans="1:3" ht="13.5">
      <c r="A36">
        <v>0.2</v>
      </c>
      <c r="B36">
        <f t="shared" si="0"/>
        <v>0.8239927714317835</v>
      </c>
      <c r="C36">
        <f t="shared" si="1"/>
        <v>0.2797323287179502</v>
      </c>
    </row>
    <row r="37" spans="1:3" ht="13.5">
      <c r="A37">
        <v>0.21</v>
      </c>
      <c r="B37">
        <f t="shared" si="0"/>
        <v>0.8651924100033727</v>
      </c>
      <c r="C37">
        <f t="shared" si="1"/>
        <v>0.28342894515384764</v>
      </c>
    </row>
    <row r="38" spans="1:3" ht="13.5">
      <c r="A38">
        <v>0.22</v>
      </c>
      <c r="B38">
        <f t="shared" si="0"/>
        <v>0.9063920485749618</v>
      </c>
      <c r="C38">
        <f t="shared" si="1"/>
        <v>0.28614556158974513</v>
      </c>
    </row>
    <row r="39" spans="1:3" ht="13.5">
      <c r="A39">
        <v>0.23</v>
      </c>
      <c r="B39">
        <f t="shared" si="0"/>
        <v>0.9475916871465511</v>
      </c>
      <c r="C39">
        <f t="shared" si="1"/>
        <v>0.28788217802564264</v>
      </c>
    </row>
    <row r="40" spans="1:3" ht="13.5">
      <c r="A40">
        <v>0.24</v>
      </c>
      <c r="B40">
        <f t="shared" si="0"/>
        <v>0.9887913257181401</v>
      </c>
      <c r="C40">
        <f t="shared" si="1"/>
        <v>0.2886387944615402</v>
      </c>
    </row>
    <row r="41" spans="1:3" ht="13.5">
      <c r="A41">
        <v>0.25</v>
      </c>
      <c r="B41">
        <f t="shared" si="0"/>
        <v>1.0299909642897294</v>
      </c>
      <c r="C41">
        <f t="shared" si="1"/>
        <v>0.2884154108974377</v>
      </c>
    </row>
    <row r="42" spans="1:3" ht="13.5">
      <c r="A42">
        <v>0.26</v>
      </c>
      <c r="B42">
        <f t="shared" si="0"/>
        <v>1.0711906028613185</v>
      </c>
      <c r="C42">
        <f t="shared" si="1"/>
        <v>0.2872120273333352</v>
      </c>
    </row>
    <row r="43" spans="1:3" ht="13.5">
      <c r="A43">
        <v>0.27</v>
      </c>
      <c r="B43">
        <f t="shared" si="0"/>
        <v>1.1123902414329079</v>
      </c>
      <c r="C43">
        <f t="shared" si="1"/>
        <v>0.2850286437692327</v>
      </c>
    </row>
    <row r="44" spans="1:3" ht="13.5">
      <c r="A44">
        <v>0.28</v>
      </c>
      <c r="B44">
        <f t="shared" si="0"/>
        <v>1.153589880004497</v>
      </c>
      <c r="C44">
        <f t="shared" si="1"/>
        <v>0.2818652602051302</v>
      </c>
    </row>
    <row r="45" spans="1:3" ht="13.5">
      <c r="A45">
        <v>0.29</v>
      </c>
      <c r="B45">
        <f t="shared" si="0"/>
        <v>1.194789518576086</v>
      </c>
      <c r="C45">
        <f t="shared" si="1"/>
        <v>0.27772187664102777</v>
      </c>
    </row>
    <row r="46" spans="1:3" ht="13.5">
      <c r="A46">
        <v>0.3</v>
      </c>
      <c r="B46">
        <f t="shared" si="0"/>
        <v>1.235989157147675</v>
      </c>
      <c r="C46">
        <f t="shared" si="1"/>
        <v>0.27259849307692524</v>
      </c>
    </row>
    <row r="47" spans="1:3" ht="13.5">
      <c r="A47">
        <v>0.31</v>
      </c>
      <c r="B47">
        <f t="shared" si="0"/>
        <v>1.2771887957192645</v>
      </c>
      <c r="C47">
        <f t="shared" si="1"/>
        <v>0.26649510951282274</v>
      </c>
    </row>
    <row r="48" spans="1:3" ht="13.5">
      <c r="A48">
        <v>0.32</v>
      </c>
      <c r="B48">
        <f aca="true" t="shared" si="2" ref="B48:B66">$B$12*A48</f>
        <v>1.3183884342908536</v>
      </c>
      <c r="C48">
        <f aca="true" t="shared" si="3" ref="C48:C66">$B$13*A48-0.5*$B$3*A48*A48</f>
        <v>0.2594117259487203</v>
      </c>
    </row>
    <row r="49" spans="1:3" ht="13.5">
      <c r="A49">
        <v>0.33</v>
      </c>
      <c r="B49">
        <f t="shared" si="2"/>
        <v>1.3595880728624428</v>
      </c>
      <c r="C49">
        <f t="shared" si="3"/>
        <v>0.2513483423846177</v>
      </c>
    </row>
    <row r="50" spans="1:3" ht="13.5">
      <c r="A50">
        <v>0.34</v>
      </c>
      <c r="B50">
        <f t="shared" si="2"/>
        <v>1.4007877114340321</v>
      </c>
      <c r="C50">
        <f t="shared" si="3"/>
        <v>0.24230495882051528</v>
      </c>
    </row>
    <row r="51" spans="1:3" ht="13.5">
      <c r="A51">
        <v>0.35</v>
      </c>
      <c r="B51">
        <f t="shared" si="2"/>
        <v>1.441987350005621</v>
      </c>
      <c r="C51">
        <f t="shared" si="3"/>
        <v>0.2322815752564128</v>
      </c>
    </row>
    <row r="52" spans="1:3" ht="13.5">
      <c r="A52">
        <v>0.36</v>
      </c>
      <c r="B52">
        <f t="shared" si="2"/>
        <v>1.4831869885772102</v>
      </c>
      <c r="C52">
        <f t="shared" si="3"/>
        <v>0.22127819169231033</v>
      </c>
    </row>
    <row r="53" spans="1:3" ht="13.5">
      <c r="A53">
        <v>0.37</v>
      </c>
      <c r="B53">
        <f t="shared" si="2"/>
        <v>1.5243866271487994</v>
      </c>
      <c r="C53">
        <f t="shared" si="3"/>
        <v>0.20929480812820778</v>
      </c>
    </row>
    <row r="54" spans="1:3" ht="13.5">
      <c r="A54">
        <v>0.38</v>
      </c>
      <c r="B54">
        <f t="shared" si="2"/>
        <v>1.5655862657203887</v>
      </c>
      <c r="C54">
        <f t="shared" si="3"/>
        <v>0.19633142456410535</v>
      </c>
    </row>
    <row r="55" spans="1:3" ht="13.5">
      <c r="A55">
        <v>0.39</v>
      </c>
      <c r="B55">
        <f t="shared" si="2"/>
        <v>1.6067859042919779</v>
      </c>
      <c r="C55">
        <f t="shared" si="3"/>
        <v>0.18238804100000283</v>
      </c>
    </row>
    <row r="56" spans="1:3" ht="13.5">
      <c r="A56">
        <v>0.4</v>
      </c>
      <c r="B56">
        <f t="shared" si="2"/>
        <v>1.647985542863567</v>
      </c>
      <c r="C56">
        <f t="shared" si="3"/>
        <v>0.16746465743590033</v>
      </c>
    </row>
    <row r="57" spans="1:3" ht="13.5">
      <c r="A57">
        <v>0.41</v>
      </c>
      <c r="B57">
        <f t="shared" si="2"/>
        <v>1.689185181435156</v>
      </c>
      <c r="C57">
        <f t="shared" si="3"/>
        <v>0.15156127387179796</v>
      </c>
    </row>
    <row r="58" spans="1:3" ht="13.5">
      <c r="A58">
        <v>0.42</v>
      </c>
      <c r="B58">
        <f t="shared" si="2"/>
        <v>1.7303848200067453</v>
      </c>
      <c r="C58">
        <f t="shared" si="3"/>
        <v>0.13467789030769528</v>
      </c>
    </row>
    <row r="59" spans="1:3" ht="13.5">
      <c r="A59">
        <v>0.43</v>
      </c>
      <c r="B59">
        <f t="shared" si="2"/>
        <v>1.7715844585783345</v>
      </c>
      <c r="C59">
        <f t="shared" si="3"/>
        <v>0.11681450674359273</v>
      </c>
    </row>
    <row r="60" spans="1:3" ht="13.5">
      <c r="A60">
        <v>0.44</v>
      </c>
      <c r="B60">
        <f t="shared" si="2"/>
        <v>1.8127840971499236</v>
      </c>
      <c r="C60">
        <f t="shared" si="3"/>
        <v>0.0979711231794903</v>
      </c>
    </row>
    <row r="61" spans="1:3" ht="13.5">
      <c r="A61">
        <v>0.45</v>
      </c>
      <c r="B61">
        <f t="shared" si="2"/>
        <v>1.853983735721513</v>
      </c>
      <c r="C61">
        <f t="shared" si="3"/>
        <v>0.07814773961538779</v>
      </c>
    </row>
    <row r="62" spans="1:3" ht="13.5">
      <c r="A62">
        <v>0.46</v>
      </c>
      <c r="B62">
        <f t="shared" si="2"/>
        <v>1.8951833742931021</v>
      </c>
      <c r="C62">
        <f t="shared" si="3"/>
        <v>0.057344356051285184</v>
      </c>
    </row>
    <row r="63" spans="1:3" ht="13.5">
      <c r="A63">
        <v>0.47</v>
      </c>
      <c r="B63">
        <f t="shared" si="2"/>
        <v>1.936383012864691</v>
      </c>
      <c r="C63">
        <f t="shared" si="3"/>
        <v>0.03556097248718304</v>
      </c>
    </row>
    <row r="64" spans="1:3" ht="13.5">
      <c r="A64">
        <v>0.48</v>
      </c>
      <c r="B64">
        <f t="shared" si="2"/>
        <v>1.9775826514362802</v>
      </c>
      <c r="C64">
        <f t="shared" si="3"/>
        <v>0.012797588923080472</v>
      </c>
    </row>
    <row r="65" spans="1:3" ht="13.5">
      <c r="A65">
        <v>0.49</v>
      </c>
      <c r="B65">
        <f t="shared" si="2"/>
        <v>2.0187822900078696</v>
      </c>
      <c r="C65">
        <f t="shared" si="3"/>
        <v>-0.010945794641022077</v>
      </c>
    </row>
    <row r="66" spans="1:3" ht="13.5">
      <c r="A66">
        <v>0.5</v>
      </c>
      <c r="B66">
        <f t="shared" si="2"/>
        <v>2.0599819285794587</v>
      </c>
      <c r="C66">
        <f t="shared" si="3"/>
        <v>-0.03566917820512461</v>
      </c>
    </row>
  </sheetData>
  <sheetProtection/>
  <printOptions/>
  <pageMargins left="0.7" right="0.7" top="0.75" bottom="0.75" header="0.3" footer="0.3"/>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1:D119"/>
  <sheetViews>
    <sheetView zoomScalePageLayoutView="0" workbookViewId="0" topLeftCell="A1">
      <selection activeCell="A1" sqref="A1"/>
    </sheetView>
  </sheetViews>
  <sheetFormatPr defaultColWidth="9.140625" defaultRowHeight="15"/>
  <cols>
    <col min="1" max="1" width="20.7109375" style="0" bestFit="1" customWidth="1"/>
  </cols>
  <sheetData>
    <row r="1" spans="1:3" ht="15">
      <c r="A1" t="s">
        <v>82</v>
      </c>
      <c r="B1" s="3">
        <v>5</v>
      </c>
      <c r="C1" t="s">
        <v>63</v>
      </c>
    </row>
    <row r="2" spans="1:4" ht="15">
      <c r="A2" t="s">
        <v>78</v>
      </c>
      <c r="B2" s="1">
        <v>-3</v>
      </c>
      <c r="C2" t="s">
        <v>63</v>
      </c>
      <c r="D2" t="s">
        <v>79</v>
      </c>
    </row>
    <row r="3" spans="1:3" ht="15">
      <c r="A3" t="s">
        <v>45</v>
      </c>
      <c r="B3" s="1">
        <v>0</v>
      </c>
      <c r="C3" t="s">
        <v>42</v>
      </c>
    </row>
    <row r="4" spans="1:3" ht="15">
      <c r="A4" t="s">
        <v>1</v>
      </c>
      <c r="B4" s="1">
        <v>6</v>
      </c>
      <c r="C4" t="s">
        <v>38</v>
      </c>
    </row>
    <row r="5" spans="1:2" ht="15">
      <c r="A5" t="s">
        <v>2</v>
      </c>
      <c r="B5">
        <v>9.8</v>
      </c>
    </row>
    <row r="8" spans="1:4" ht="15">
      <c r="A8" t="s">
        <v>76</v>
      </c>
      <c r="B8">
        <f>SQRT(-1*2*B2/B5)</f>
        <v>0.7824607964359516</v>
      </c>
      <c r="C8" t="s">
        <v>61</v>
      </c>
      <c r="D8" t="s">
        <v>81</v>
      </c>
    </row>
    <row r="9" spans="1:4" ht="15">
      <c r="A9" t="s">
        <v>70</v>
      </c>
      <c r="B9" s="6">
        <f>B4*B8</f>
        <v>4.69476477861571</v>
      </c>
      <c r="C9" t="s">
        <v>63</v>
      </c>
      <c r="D9" t="s">
        <v>109</v>
      </c>
    </row>
    <row r="12" spans="1:4" ht="15">
      <c r="A12" t="s">
        <v>11</v>
      </c>
      <c r="B12">
        <f>B3*(3.141592/180)</f>
        <v>0</v>
      </c>
      <c r="C12" t="s">
        <v>43</v>
      </c>
      <c r="D12" t="s">
        <v>83</v>
      </c>
    </row>
    <row r="13" spans="1:3" ht="15">
      <c r="A13" t="s">
        <v>10</v>
      </c>
      <c r="B13">
        <f>B4*COS(B12)</f>
        <v>6</v>
      </c>
      <c r="C13" t="s">
        <v>38</v>
      </c>
    </row>
    <row r="14" spans="1:3" ht="15">
      <c r="A14" t="s">
        <v>13</v>
      </c>
      <c r="B14">
        <f>B4*SIN(B12)</f>
        <v>0</v>
      </c>
      <c r="C14" t="s">
        <v>38</v>
      </c>
    </row>
    <row r="18" spans="1:3" ht="15">
      <c r="A18" s="4" t="s">
        <v>5</v>
      </c>
      <c r="B18" t="s">
        <v>15</v>
      </c>
      <c r="C18" t="s">
        <v>8</v>
      </c>
    </row>
    <row r="19" spans="1:3" ht="15">
      <c r="A19">
        <v>0</v>
      </c>
      <c r="B19">
        <f aca="true" t="shared" si="0" ref="B19:B50">$B$13*A19</f>
        <v>0</v>
      </c>
      <c r="C19">
        <f aca="true" t="shared" si="1" ref="C19:C50">$B$14*A19-0.5*$B$5*A19*A19</f>
        <v>0</v>
      </c>
    </row>
    <row r="20" spans="1:3" ht="13.5">
      <c r="A20">
        <v>0.01</v>
      </c>
      <c r="B20">
        <f t="shared" si="0"/>
        <v>0.06</v>
      </c>
      <c r="C20">
        <f t="shared" si="1"/>
        <v>-0.00049</v>
      </c>
    </row>
    <row r="21" spans="1:3" ht="13.5">
      <c r="A21">
        <v>0.02</v>
      </c>
      <c r="B21">
        <f t="shared" si="0"/>
        <v>0.12</v>
      </c>
      <c r="C21">
        <f t="shared" si="1"/>
        <v>-0.00196</v>
      </c>
    </row>
    <row r="22" spans="1:3" ht="13.5">
      <c r="A22">
        <v>0.03</v>
      </c>
      <c r="B22">
        <f t="shared" si="0"/>
        <v>0.18</v>
      </c>
      <c r="C22">
        <f t="shared" si="1"/>
        <v>-0.00441</v>
      </c>
    </row>
    <row r="23" spans="1:3" ht="13.5">
      <c r="A23">
        <v>0.04</v>
      </c>
      <c r="B23">
        <f t="shared" si="0"/>
        <v>0.24</v>
      </c>
      <c r="C23">
        <f t="shared" si="1"/>
        <v>-0.00784</v>
      </c>
    </row>
    <row r="24" spans="1:3" ht="13.5">
      <c r="A24">
        <v>0.05</v>
      </c>
      <c r="B24">
        <f t="shared" si="0"/>
        <v>0.30000000000000004</v>
      </c>
      <c r="C24">
        <f t="shared" si="1"/>
        <v>-0.012250000000000002</v>
      </c>
    </row>
    <row r="25" spans="1:3" ht="13.5">
      <c r="A25">
        <v>0.06</v>
      </c>
      <c r="B25">
        <f t="shared" si="0"/>
        <v>0.36</v>
      </c>
      <c r="C25">
        <f t="shared" si="1"/>
        <v>-0.01764</v>
      </c>
    </row>
    <row r="26" spans="1:3" ht="13.5">
      <c r="A26">
        <v>0.07</v>
      </c>
      <c r="B26">
        <f t="shared" si="0"/>
        <v>0.42000000000000004</v>
      </c>
      <c r="C26">
        <f t="shared" si="1"/>
        <v>-0.024010000000000007</v>
      </c>
    </row>
    <row r="27" spans="1:3" ht="13.5">
      <c r="A27">
        <v>0.08</v>
      </c>
      <c r="B27">
        <f t="shared" si="0"/>
        <v>0.48</v>
      </c>
      <c r="C27">
        <f t="shared" si="1"/>
        <v>-0.03136</v>
      </c>
    </row>
    <row r="28" spans="1:3" ht="13.5">
      <c r="A28">
        <v>0.09</v>
      </c>
      <c r="B28">
        <f t="shared" si="0"/>
        <v>0.54</v>
      </c>
      <c r="C28">
        <f t="shared" si="1"/>
        <v>-0.039689999999999996</v>
      </c>
    </row>
    <row r="29" spans="1:3" ht="13.5">
      <c r="A29">
        <v>0.1</v>
      </c>
      <c r="B29">
        <f t="shared" si="0"/>
        <v>0.6000000000000001</v>
      </c>
      <c r="C29">
        <f t="shared" si="1"/>
        <v>-0.04900000000000001</v>
      </c>
    </row>
    <row r="30" spans="1:3" ht="13.5">
      <c r="A30">
        <v>0.11</v>
      </c>
      <c r="B30">
        <f t="shared" si="0"/>
        <v>0.66</v>
      </c>
      <c r="C30">
        <f t="shared" si="1"/>
        <v>-0.05929</v>
      </c>
    </row>
    <row r="31" spans="1:3" ht="13.5">
      <c r="A31">
        <v>0.12</v>
      </c>
      <c r="B31">
        <f t="shared" si="0"/>
        <v>0.72</v>
      </c>
      <c r="C31">
        <f t="shared" si="1"/>
        <v>-0.07056</v>
      </c>
    </row>
    <row r="32" spans="1:3" ht="13.5">
      <c r="A32">
        <v>0.13</v>
      </c>
      <c r="B32">
        <f t="shared" si="0"/>
        <v>0.78</v>
      </c>
      <c r="C32">
        <f t="shared" si="1"/>
        <v>-0.08281000000000002</v>
      </c>
    </row>
    <row r="33" spans="1:3" ht="13.5">
      <c r="A33">
        <v>0.14</v>
      </c>
      <c r="B33">
        <f t="shared" si="0"/>
        <v>0.8400000000000001</v>
      </c>
      <c r="C33">
        <f t="shared" si="1"/>
        <v>-0.09604000000000003</v>
      </c>
    </row>
    <row r="34" spans="1:3" ht="13.5">
      <c r="A34">
        <v>0.15</v>
      </c>
      <c r="B34">
        <f t="shared" si="0"/>
        <v>0.8999999999999999</v>
      </c>
      <c r="C34">
        <f t="shared" si="1"/>
        <v>-0.11025</v>
      </c>
    </row>
    <row r="35" spans="1:3" ht="13.5">
      <c r="A35">
        <v>0.16</v>
      </c>
      <c r="B35">
        <f t="shared" si="0"/>
        <v>0.96</v>
      </c>
      <c r="C35">
        <f t="shared" si="1"/>
        <v>-0.12544</v>
      </c>
    </row>
    <row r="36" spans="1:3" ht="13.5">
      <c r="A36">
        <v>0.17</v>
      </c>
      <c r="B36">
        <f t="shared" si="0"/>
        <v>1.02</v>
      </c>
      <c r="C36">
        <f t="shared" si="1"/>
        <v>-0.14161</v>
      </c>
    </row>
    <row r="37" spans="1:3" ht="13.5">
      <c r="A37">
        <v>0.18</v>
      </c>
      <c r="B37">
        <f t="shared" si="0"/>
        <v>1.08</v>
      </c>
      <c r="C37">
        <f t="shared" si="1"/>
        <v>-0.15875999999999998</v>
      </c>
    </row>
    <row r="38" spans="1:3" ht="13.5">
      <c r="A38">
        <v>0.19</v>
      </c>
      <c r="B38">
        <f t="shared" si="0"/>
        <v>1.1400000000000001</v>
      </c>
      <c r="C38">
        <f t="shared" si="1"/>
        <v>-0.17689000000000002</v>
      </c>
    </row>
    <row r="39" spans="1:3" ht="13.5">
      <c r="A39">
        <v>0.2</v>
      </c>
      <c r="B39">
        <f t="shared" si="0"/>
        <v>1.2000000000000002</v>
      </c>
      <c r="C39">
        <f t="shared" si="1"/>
        <v>-0.19600000000000004</v>
      </c>
    </row>
    <row r="40" spans="1:3" ht="13.5">
      <c r="A40">
        <v>0.21</v>
      </c>
      <c r="B40">
        <f t="shared" si="0"/>
        <v>1.26</v>
      </c>
      <c r="C40">
        <f t="shared" si="1"/>
        <v>-0.21609000000000003</v>
      </c>
    </row>
    <row r="41" spans="1:3" ht="13.5">
      <c r="A41">
        <v>0.22</v>
      </c>
      <c r="B41">
        <f t="shared" si="0"/>
        <v>1.32</v>
      </c>
      <c r="C41">
        <f t="shared" si="1"/>
        <v>-0.23716</v>
      </c>
    </row>
    <row r="42" spans="1:3" ht="13.5">
      <c r="A42">
        <v>0.23</v>
      </c>
      <c r="B42">
        <f t="shared" si="0"/>
        <v>1.3800000000000001</v>
      </c>
      <c r="C42">
        <f t="shared" si="1"/>
        <v>-0.25921000000000005</v>
      </c>
    </row>
    <row r="43" spans="1:3" ht="13.5">
      <c r="A43">
        <v>0.24</v>
      </c>
      <c r="B43">
        <f t="shared" si="0"/>
        <v>1.44</v>
      </c>
      <c r="C43">
        <f t="shared" si="1"/>
        <v>-0.28224</v>
      </c>
    </row>
    <row r="44" spans="1:3" ht="13.5">
      <c r="A44">
        <v>0.25</v>
      </c>
      <c r="B44">
        <f t="shared" si="0"/>
        <v>1.5</v>
      </c>
      <c r="C44">
        <f t="shared" si="1"/>
        <v>-0.30625</v>
      </c>
    </row>
    <row r="45" spans="1:3" ht="13.5">
      <c r="A45">
        <v>0.26</v>
      </c>
      <c r="B45">
        <f t="shared" si="0"/>
        <v>1.56</v>
      </c>
      <c r="C45">
        <f t="shared" si="1"/>
        <v>-0.3312400000000001</v>
      </c>
    </row>
    <row r="46" spans="1:3" ht="13.5">
      <c r="A46">
        <v>0.27</v>
      </c>
      <c r="B46">
        <f t="shared" si="0"/>
        <v>1.62</v>
      </c>
      <c r="C46">
        <f t="shared" si="1"/>
        <v>-0.3572100000000001</v>
      </c>
    </row>
    <row r="47" spans="1:3" ht="13.5">
      <c r="A47">
        <v>0.28</v>
      </c>
      <c r="B47">
        <f t="shared" si="0"/>
        <v>1.6800000000000002</v>
      </c>
      <c r="C47">
        <f t="shared" si="1"/>
        <v>-0.3841600000000001</v>
      </c>
    </row>
    <row r="48" spans="1:3" ht="13.5">
      <c r="A48">
        <v>0.29</v>
      </c>
      <c r="B48">
        <f t="shared" si="0"/>
        <v>1.7399999999999998</v>
      </c>
      <c r="C48">
        <f t="shared" si="1"/>
        <v>-0.41208999999999996</v>
      </c>
    </row>
    <row r="49" spans="1:3" ht="13.5">
      <c r="A49">
        <v>0.3</v>
      </c>
      <c r="B49">
        <f t="shared" si="0"/>
        <v>1.7999999999999998</v>
      </c>
      <c r="C49">
        <f t="shared" si="1"/>
        <v>-0.441</v>
      </c>
    </row>
    <row r="50" spans="1:3" ht="13.5">
      <c r="A50">
        <v>0.31</v>
      </c>
      <c r="B50">
        <f t="shared" si="0"/>
        <v>1.8599999999999999</v>
      </c>
      <c r="C50">
        <f t="shared" si="1"/>
        <v>-0.47089000000000003</v>
      </c>
    </row>
    <row r="51" spans="1:3" ht="13.5">
      <c r="A51">
        <v>0.32</v>
      </c>
      <c r="B51">
        <f aca="true" t="shared" si="2" ref="B51:B82">$B$13*A51</f>
        <v>1.92</v>
      </c>
      <c r="C51">
        <f aca="true" t="shared" si="3" ref="C51:C82">$B$14*A51-0.5*$B$5*A51*A51</f>
        <v>-0.50176</v>
      </c>
    </row>
    <row r="52" spans="1:3" ht="13.5">
      <c r="A52">
        <v>0.33</v>
      </c>
      <c r="B52">
        <f t="shared" si="2"/>
        <v>1.98</v>
      </c>
      <c r="C52">
        <f t="shared" si="3"/>
        <v>-0.5336100000000001</v>
      </c>
    </row>
    <row r="53" spans="1:3" ht="13.5">
      <c r="A53">
        <v>0.34</v>
      </c>
      <c r="B53">
        <f t="shared" si="2"/>
        <v>2.04</v>
      </c>
      <c r="C53">
        <f t="shared" si="3"/>
        <v>-0.56644</v>
      </c>
    </row>
    <row r="54" spans="1:3" ht="13.5">
      <c r="A54">
        <v>0.35</v>
      </c>
      <c r="B54">
        <f t="shared" si="2"/>
        <v>2.0999999999999996</v>
      </c>
      <c r="C54">
        <f t="shared" si="3"/>
        <v>-0.60025</v>
      </c>
    </row>
    <row r="55" spans="1:3" ht="13.5">
      <c r="A55">
        <v>0.36</v>
      </c>
      <c r="B55">
        <f t="shared" si="2"/>
        <v>2.16</v>
      </c>
      <c r="C55">
        <f t="shared" si="3"/>
        <v>-0.6350399999999999</v>
      </c>
    </row>
    <row r="56" spans="1:3" ht="13.5">
      <c r="A56">
        <v>0.37</v>
      </c>
      <c r="B56">
        <f t="shared" si="2"/>
        <v>2.2199999999999998</v>
      </c>
      <c r="C56">
        <f t="shared" si="3"/>
        <v>-0.67081</v>
      </c>
    </row>
    <row r="57" spans="1:3" ht="13.5">
      <c r="A57">
        <v>0.38</v>
      </c>
      <c r="B57">
        <f t="shared" si="2"/>
        <v>2.2800000000000002</v>
      </c>
      <c r="C57">
        <f t="shared" si="3"/>
        <v>-0.7075600000000001</v>
      </c>
    </row>
    <row r="58" spans="1:3" ht="13.5">
      <c r="A58">
        <v>0.39</v>
      </c>
      <c r="B58">
        <f t="shared" si="2"/>
        <v>2.34</v>
      </c>
      <c r="C58">
        <f t="shared" si="3"/>
        <v>-0.7452900000000001</v>
      </c>
    </row>
    <row r="59" spans="1:3" ht="13.5">
      <c r="A59">
        <v>0.4</v>
      </c>
      <c r="B59">
        <f t="shared" si="2"/>
        <v>2.4000000000000004</v>
      </c>
      <c r="C59">
        <f t="shared" si="3"/>
        <v>-0.7840000000000001</v>
      </c>
    </row>
    <row r="60" spans="1:3" ht="13.5">
      <c r="A60">
        <v>0.41</v>
      </c>
      <c r="B60">
        <f t="shared" si="2"/>
        <v>2.46</v>
      </c>
      <c r="C60">
        <f t="shared" si="3"/>
        <v>-0.8236899999999999</v>
      </c>
    </row>
    <row r="61" spans="1:3" ht="13.5">
      <c r="A61">
        <v>0.42</v>
      </c>
      <c r="B61">
        <f t="shared" si="2"/>
        <v>2.52</v>
      </c>
      <c r="C61">
        <f t="shared" si="3"/>
        <v>-0.8643600000000001</v>
      </c>
    </row>
    <row r="62" spans="1:3" ht="13.5">
      <c r="A62">
        <v>0.43</v>
      </c>
      <c r="B62">
        <f t="shared" si="2"/>
        <v>2.58</v>
      </c>
      <c r="C62">
        <f t="shared" si="3"/>
        <v>-0.9060100000000001</v>
      </c>
    </row>
    <row r="63" spans="1:3" ht="13.5">
      <c r="A63">
        <v>0.44</v>
      </c>
      <c r="B63">
        <f t="shared" si="2"/>
        <v>2.64</v>
      </c>
      <c r="C63">
        <f t="shared" si="3"/>
        <v>-0.94864</v>
      </c>
    </row>
    <row r="64" spans="1:3" ht="13.5">
      <c r="A64">
        <v>0.45</v>
      </c>
      <c r="B64">
        <f t="shared" si="2"/>
        <v>2.7</v>
      </c>
      <c r="C64">
        <f t="shared" si="3"/>
        <v>-0.9922500000000001</v>
      </c>
    </row>
    <row r="65" spans="1:3" ht="13.5">
      <c r="A65">
        <v>0.46</v>
      </c>
      <c r="B65">
        <f t="shared" si="2"/>
        <v>2.7600000000000002</v>
      </c>
      <c r="C65">
        <f t="shared" si="3"/>
        <v>-1.0368400000000002</v>
      </c>
    </row>
    <row r="66" spans="1:3" ht="13.5">
      <c r="A66">
        <v>0.47</v>
      </c>
      <c r="B66">
        <f t="shared" si="2"/>
        <v>2.82</v>
      </c>
      <c r="C66">
        <f t="shared" si="3"/>
        <v>-1.0824099999999999</v>
      </c>
    </row>
    <row r="67" spans="1:3" ht="13.5">
      <c r="A67">
        <v>0.48</v>
      </c>
      <c r="B67">
        <f t="shared" si="2"/>
        <v>2.88</v>
      </c>
      <c r="C67">
        <f t="shared" si="3"/>
        <v>-1.12896</v>
      </c>
    </row>
    <row r="68" spans="1:3" ht="13.5">
      <c r="A68">
        <v>0.49</v>
      </c>
      <c r="B68">
        <f t="shared" si="2"/>
        <v>2.94</v>
      </c>
      <c r="C68">
        <f t="shared" si="3"/>
        <v>-1.17649</v>
      </c>
    </row>
    <row r="69" spans="1:3" ht="13.5">
      <c r="A69">
        <v>0.5</v>
      </c>
      <c r="B69">
        <f t="shared" si="2"/>
        <v>3</v>
      </c>
      <c r="C69">
        <f t="shared" si="3"/>
        <v>-1.225</v>
      </c>
    </row>
    <row r="70" spans="1:3" ht="13.5">
      <c r="A70">
        <v>0.51</v>
      </c>
      <c r="B70">
        <f t="shared" si="2"/>
        <v>3.06</v>
      </c>
      <c r="C70">
        <f t="shared" si="3"/>
        <v>-1.2744900000000001</v>
      </c>
    </row>
    <row r="71" spans="1:3" ht="13.5">
      <c r="A71">
        <v>0.52</v>
      </c>
      <c r="B71">
        <f t="shared" si="2"/>
        <v>3.12</v>
      </c>
      <c r="C71">
        <f t="shared" si="3"/>
        <v>-1.3249600000000004</v>
      </c>
    </row>
    <row r="72" spans="1:3" ht="13.5">
      <c r="A72">
        <v>0.53</v>
      </c>
      <c r="B72">
        <f t="shared" si="2"/>
        <v>3.18</v>
      </c>
      <c r="C72">
        <f t="shared" si="3"/>
        <v>-1.3764100000000004</v>
      </c>
    </row>
    <row r="73" spans="1:3" ht="13.5">
      <c r="A73">
        <v>0.54</v>
      </c>
      <c r="B73">
        <f t="shared" si="2"/>
        <v>3.24</v>
      </c>
      <c r="C73">
        <f t="shared" si="3"/>
        <v>-1.4288400000000003</v>
      </c>
    </row>
    <row r="74" spans="1:3" ht="13.5">
      <c r="A74">
        <v>0.55</v>
      </c>
      <c r="B74">
        <f t="shared" si="2"/>
        <v>3.3000000000000003</v>
      </c>
      <c r="C74">
        <f t="shared" si="3"/>
        <v>-1.4822500000000003</v>
      </c>
    </row>
    <row r="75" spans="1:3" ht="13.5">
      <c r="A75">
        <v>0.56</v>
      </c>
      <c r="B75">
        <f t="shared" si="2"/>
        <v>3.3600000000000003</v>
      </c>
      <c r="C75">
        <f t="shared" si="3"/>
        <v>-1.5366400000000004</v>
      </c>
    </row>
    <row r="76" spans="1:3" ht="13.5">
      <c r="A76">
        <v>0.57</v>
      </c>
      <c r="B76">
        <f t="shared" si="2"/>
        <v>3.42</v>
      </c>
      <c r="C76">
        <f t="shared" si="3"/>
        <v>-1.59201</v>
      </c>
    </row>
    <row r="77" spans="1:3" ht="13.5">
      <c r="A77">
        <v>0.58</v>
      </c>
      <c r="B77">
        <f t="shared" si="2"/>
        <v>3.4799999999999995</v>
      </c>
      <c r="C77">
        <f t="shared" si="3"/>
        <v>-1.6483599999999998</v>
      </c>
    </row>
    <row r="78" spans="1:3" ht="13.5">
      <c r="A78">
        <v>0.59</v>
      </c>
      <c r="B78">
        <f t="shared" si="2"/>
        <v>3.54</v>
      </c>
      <c r="C78">
        <f t="shared" si="3"/>
        <v>-1.70569</v>
      </c>
    </row>
    <row r="79" spans="1:3" ht="13.5">
      <c r="A79">
        <v>0.6</v>
      </c>
      <c r="B79">
        <f t="shared" si="2"/>
        <v>3.5999999999999996</v>
      </c>
      <c r="C79">
        <f t="shared" si="3"/>
        <v>-1.764</v>
      </c>
    </row>
    <row r="80" spans="1:3" ht="13.5">
      <c r="A80">
        <v>0.61</v>
      </c>
      <c r="B80">
        <f t="shared" si="2"/>
        <v>3.66</v>
      </c>
      <c r="C80">
        <f t="shared" si="3"/>
        <v>-1.82329</v>
      </c>
    </row>
    <row r="81" spans="1:3" ht="13.5">
      <c r="A81">
        <v>0.62</v>
      </c>
      <c r="B81">
        <f t="shared" si="2"/>
        <v>3.7199999999999998</v>
      </c>
      <c r="C81">
        <f t="shared" si="3"/>
        <v>-1.8835600000000001</v>
      </c>
    </row>
    <row r="82" spans="1:3" ht="13.5">
      <c r="A82">
        <v>0.63</v>
      </c>
      <c r="B82">
        <f t="shared" si="2"/>
        <v>3.7800000000000002</v>
      </c>
      <c r="C82">
        <f t="shared" si="3"/>
        <v>-1.9448100000000001</v>
      </c>
    </row>
    <row r="83" spans="1:3" ht="13.5">
      <c r="A83">
        <v>0.64</v>
      </c>
      <c r="B83">
        <f aca="true" t="shared" si="4" ref="B83:B114">$B$13*A83</f>
        <v>3.84</v>
      </c>
      <c r="C83">
        <f aca="true" t="shared" si="5" ref="C83:C119">$B$14*A83-0.5*$B$5*A83*A83</f>
        <v>-2.00704</v>
      </c>
    </row>
    <row r="84" spans="1:3" ht="13.5">
      <c r="A84">
        <v>0.65</v>
      </c>
      <c r="B84">
        <f t="shared" si="4"/>
        <v>3.9000000000000004</v>
      </c>
      <c r="C84">
        <f t="shared" si="5"/>
        <v>-2.0702500000000006</v>
      </c>
    </row>
    <row r="85" spans="1:3" ht="13.5">
      <c r="A85">
        <v>0.66</v>
      </c>
      <c r="B85">
        <f t="shared" si="4"/>
        <v>3.96</v>
      </c>
      <c r="C85">
        <f t="shared" si="5"/>
        <v>-2.1344400000000006</v>
      </c>
    </row>
    <row r="86" spans="1:3" ht="13.5">
      <c r="A86">
        <v>0.67</v>
      </c>
      <c r="B86">
        <f t="shared" si="4"/>
        <v>4.0200000000000005</v>
      </c>
      <c r="C86">
        <f t="shared" si="5"/>
        <v>-2.1996100000000003</v>
      </c>
    </row>
    <row r="87" spans="1:3" ht="13.5">
      <c r="A87">
        <v>0.68</v>
      </c>
      <c r="B87">
        <f t="shared" si="4"/>
        <v>4.08</v>
      </c>
      <c r="C87">
        <f t="shared" si="5"/>
        <v>-2.26576</v>
      </c>
    </row>
    <row r="88" spans="1:3" ht="13.5">
      <c r="A88">
        <v>0.69</v>
      </c>
      <c r="B88">
        <f t="shared" si="4"/>
        <v>4.14</v>
      </c>
      <c r="C88">
        <f t="shared" si="5"/>
        <v>-2.3328899999999995</v>
      </c>
    </row>
    <row r="89" spans="1:3" ht="13.5">
      <c r="A89">
        <v>0.7</v>
      </c>
      <c r="B89">
        <f t="shared" si="4"/>
        <v>4.199999999999999</v>
      </c>
      <c r="C89">
        <f t="shared" si="5"/>
        <v>-2.401</v>
      </c>
    </row>
    <row r="90" spans="1:3" ht="13.5">
      <c r="A90">
        <v>0.71</v>
      </c>
      <c r="B90">
        <f t="shared" si="4"/>
        <v>4.26</v>
      </c>
      <c r="C90">
        <f t="shared" si="5"/>
        <v>-2.47009</v>
      </c>
    </row>
    <row r="91" spans="1:3" ht="13.5">
      <c r="A91">
        <v>0.72</v>
      </c>
      <c r="B91">
        <f t="shared" si="4"/>
        <v>4.32</v>
      </c>
      <c r="C91">
        <f t="shared" si="5"/>
        <v>-2.5401599999999998</v>
      </c>
    </row>
    <row r="92" spans="1:3" ht="13.5">
      <c r="A92">
        <v>0.73</v>
      </c>
      <c r="B92">
        <f t="shared" si="4"/>
        <v>4.38</v>
      </c>
      <c r="C92">
        <f t="shared" si="5"/>
        <v>-2.61121</v>
      </c>
    </row>
    <row r="93" spans="1:3" ht="13.5">
      <c r="A93">
        <v>0.74</v>
      </c>
      <c r="B93">
        <f t="shared" si="4"/>
        <v>4.4399999999999995</v>
      </c>
      <c r="C93">
        <f t="shared" si="5"/>
        <v>-2.68324</v>
      </c>
    </row>
    <row r="94" spans="1:3" ht="13.5">
      <c r="A94">
        <v>0.75</v>
      </c>
      <c r="B94">
        <f t="shared" si="4"/>
        <v>4.5</v>
      </c>
      <c r="C94">
        <f t="shared" si="5"/>
        <v>-2.75625</v>
      </c>
    </row>
    <row r="95" spans="1:3" ht="13.5">
      <c r="A95">
        <v>0.76</v>
      </c>
      <c r="B95">
        <f t="shared" si="4"/>
        <v>4.5600000000000005</v>
      </c>
      <c r="C95">
        <f t="shared" si="5"/>
        <v>-2.8302400000000003</v>
      </c>
    </row>
    <row r="96" spans="1:3" ht="13.5">
      <c r="A96">
        <v>0.77</v>
      </c>
      <c r="B96">
        <f t="shared" si="4"/>
        <v>4.62</v>
      </c>
      <c r="C96">
        <f t="shared" si="5"/>
        <v>-2.9052100000000003</v>
      </c>
    </row>
    <row r="97" spans="1:3" ht="13.5">
      <c r="A97">
        <v>0.78</v>
      </c>
      <c r="B97">
        <f t="shared" si="4"/>
        <v>4.68</v>
      </c>
      <c r="C97">
        <f t="shared" si="5"/>
        <v>-2.9811600000000005</v>
      </c>
    </row>
    <row r="98" spans="1:3" ht="13.5">
      <c r="A98">
        <v>0.79</v>
      </c>
      <c r="B98">
        <f t="shared" si="4"/>
        <v>4.74</v>
      </c>
      <c r="C98">
        <f t="shared" si="5"/>
        <v>-3.0580900000000004</v>
      </c>
    </row>
    <row r="99" spans="1:3" ht="13.5">
      <c r="A99">
        <v>0.8</v>
      </c>
      <c r="B99">
        <f t="shared" si="4"/>
        <v>4.800000000000001</v>
      </c>
      <c r="C99">
        <f t="shared" si="5"/>
        <v>-3.1360000000000006</v>
      </c>
    </row>
    <row r="100" spans="1:3" ht="13.5">
      <c r="A100">
        <v>0.81</v>
      </c>
      <c r="B100">
        <f t="shared" si="4"/>
        <v>4.86</v>
      </c>
      <c r="C100">
        <f t="shared" si="5"/>
        <v>-3.214890000000001</v>
      </c>
    </row>
    <row r="101" spans="1:3" ht="13.5">
      <c r="A101">
        <v>0.82</v>
      </c>
      <c r="B101">
        <f t="shared" si="4"/>
        <v>4.92</v>
      </c>
      <c r="C101">
        <f t="shared" si="5"/>
        <v>-3.2947599999999997</v>
      </c>
    </row>
    <row r="102" spans="1:3" ht="13.5">
      <c r="A102">
        <v>0.83</v>
      </c>
      <c r="B102">
        <f t="shared" si="4"/>
        <v>4.9799999999999995</v>
      </c>
      <c r="C102">
        <f t="shared" si="5"/>
        <v>-3.37561</v>
      </c>
    </row>
    <row r="103" spans="1:3" ht="13.5">
      <c r="A103">
        <v>0.84</v>
      </c>
      <c r="B103">
        <f t="shared" si="4"/>
        <v>5.04</v>
      </c>
      <c r="C103">
        <f t="shared" si="5"/>
        <v>-3.4574400000000005</v>
      </c>
    </row>
    <row r="104" spans="1:3" ht="13.5">
      <c r="A104">
        <v>0.85</v>
      </c>
      <c r="B104">
        <f t="shared" si="4"/>
        <v>5.1</v>
      </c>
      <c r="C104">
        <f t="shared" si="5"/>
        <v>-3.54025</v>
      </c>
    </row>
    <row r="105" spans="1:3" ht="13.5">
      <c r="A105">
        <v>0.86</v>
      </c>
      <c r="B105">
        <f t="shared" si="4"/>
        <v>5.16</v>
      </c>
      <c r="C105">
        <f t="shared" si="5"/>
        <v>-3.6240400000000004</v>
      </c>
    </row>
    <row r="106" spans="1:3" ht="13.5">
      <c r="A106">
        <v>0.87</v>
      </c>
      <c r="B106">
        <f t="shared" si="4"/>
        <v>5.22</v>
      </c>
      <c r="C106">
        <f t="shared" si="5"/>
        <v>-3.7088099999999997</v>
      </c>
    </row>
    <row r="107" spans="1:3" ht="13.5">
      <c r="A107">
        <v>0.88</v>
      </c>
      <c r="B107">
        <f t="shared" si="4"/>
        <v>5.28</v>
      </c>
      <c r="C107">
        <f t="shared" si="5"/>
        <v>-3.79456</v>
      </c>
    </row>
    <row r="108" spans="1:3" ht="13.5">
      <c r="A108">
        <v>0.89</v>
      </c>
      <c r="B108">
        <f t="shared" si="4"/>
        <v>5.34</v>
      </c>
      <c r="C108">
        <f t="shared" si="5"/>
        <v>-3.881290000000001</v>
      </c>
    </row>
    <row r="109" spans="1:3" ht="13.5">
      <c r="A109">
        <v>0.9</v>
      </c>
      <c r="B109">
        <f t="shared" si="4"/>
        <v>5.4</v>
      </c>
      <c r="C109">
        <f t="shared" si="5"/>
        <v>-3.9690000000000003</v>
      </c>
    </row>
    <row r="110" spans="1:3" ht="13.5">
      <c r="A110">
        <v>0.91</v>
      </c>
      <c r="B110">
        <f t="shared" si="4"/>
        <v>5.46</v>
      </c>
      <c r="C110">
        <f t="shared" si="5"/>
        <v>-4.057690000000001</v>
      </c>
    </row>
    <row r="111" spans="1:3" ht="13.5">
      <c r="A111">
        <v>0.92</v>
      </c>
      <c r="B111">
        <f t="shared" si="4"/>
        <v>5.5200000000000005</v>
      </c>
      <c r="C111">
        <f t="shared" si="5"/>
        <v>-4.147360000000001</v>
      </c>
    </row>
    <row r="112" spans="1:3" ht="13.5">
      <c r="A112">
        <v>0.93</v>
      </c>
      <c r="B112">
        <f t="shared" si="4"/>
        <v>5.58</v>
      </c>
      <c r="C112">
        <f t="shared" si="5"/>
        <v>-4.238010000000001</v>
      </c>
    </row>
    <row r="113" spans="1:3" ht="13.5">
      <c r="A113">
        <v>0.94</v>
      </c>
      <c r="B113">
        <f t="shared" si="4"/>
        <v>5.64</v>
      </c>
      <c r="C113">
        <f t="shared" si="5"/>
        <v>-4.3296399999999995</v>
      </c>
    </row>
    <row r="114" spans="1:3" ht="13.5">
      <c r="A114">
        <v>0.95</v>
      </c>
      <c r="B114">
        <f t="shared" si="4"/>
        <v>5.699999999999999</v>
      </c>
      <c r="C114">
        <f t="shared" si="5"/>
        <v>-4.42225</v>
      </c>
    </row>
    <row r="115" spans="1:3" ht="13.5">
      <c r="A115">
        <v>0.96</v>
      </c>
      <c r="B115">
        <f>$B$13*A115</f>
        <v>5.76</v>
      </c>
      <c r="C115">
        <f t="shared" si="5"/>
        <v>-4.51584</v>
      </c>
    </row>
    <row r="116" spans="1:3" ht="13.5">
      <c r="A116">
        <v>0.97</v>
      </c>
      <c r="B116">
        <f>$B$13*A116</f>
        <v>5.82</v>
      </c>
      <c r="C116">
        <f t="shared" si="5"/>
        <v>-4.61041</v>
      </c>
    </row>
    <row r="117" spans="1:3" ht="13.5">
      <c r="A117">
        <v>0.98</v>
      </c>
      <c r="B117">
        <f>$B$13*A117</f>
        <v>5.88</v>
      </c>
      <c r="C117">
        <f t="shared" si="5"/>
        <v>-4.70596</v>
      </c>
    </row>
    <row r="118" spans="1:3" ht="13.5">
      <c r="A118">
        <v>0.99</v>
      </c>
      <c r="B118">
        <f>$B$13*A118</f>
        <v>5.9399999999999995</v>
      </c>
      <c r="C118">
        <f t="shared" si="5"/>
        <v>-4.80249</v>
      </c>
    </row>
    <row r="119" spans="1:3" ht="13.5">
      <c r="A119">
        <v>1</v>
      </c>
      <c r="B119">
        <f>$B$13*A119</f>
        <v>6</v>
      </c>
      <c r="C119">
        <f t="shared" si="5"/>
        <v>-4.9</v>
      </c>
    </row>
  </sheetData>
  <sheetProtection/>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kaori</dc:creator>
  <cp:keywords/>
  <dc:description/>
  <cp:lastModifiedBy>kaori</cp:lastModifiedBy>
  <dcterms:created xsi:type="dcterms:W3CDTF">2010-08-30T08:09:00Z</dcterms:created>
  <dcterms:modified xsi:type="dcterms:W3CDTF">2010-11-12T06:12:37Z</dcterms:modified>
  <cp:category/>
  <cp:version/>
  <cp:contentType/>
  <cp:contentStatus/>
</cp:coreProperties>
</file>