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8753C1ED-C913-4604-BF2D-1D4643D329D3}" xr6:coauthVersionLast="47" xr6:coauthVersionMax="47" xr10:uidLastSave="{00000000-0000-0000-0000-000000000000}"/>
  <bookViews>
    <workbookView xWindow="-120" yWindow="-120" windowWidth="20730" windowHeight="11760" xr2:uid="{91183EB8-BE84-4A78-AF8C-2B3956C2CE6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1" l="1"/>
  <c r="M7" i="1" s="1"/>
  <c r="J8" i="1"/>
  <c r="J9" i="1"/>
  <c r="J10" i="1"/>
  <c r="J6" i="1"/>
  <c r="H11" i="1"/>
  <c r="G11" i="1"/>
  <c r="F11" i="1"/>
  <c r="E11" i="1"/>
  <c r="D11" i="1"/>
  <c r="C11" i="1"/>
  <c r="M10" i="1"/>
  <c r="L10" i="1"/>
  <c r="M8" i="1"/>
  <c r="L8" i="1"/>
  <c r="M6" i="1"/>
  <c r="L6" i="1"/>
  <c r="L7" i="1" l="1"/>
  <c r="J11" i="1"/>
  <c r="N9" i="1" s="1"/>
  <c r="N7" i="1"/>
  <c r="N8" i="1"/>
  <c r="N10" i="1"/>
  <c r="N6" i="1"/>
  <c r="L9" i="1"/>
  <c r="M9" i="1"/>
</calcChain>
</file>

<file path=xl/sharedStrings.xml><?xml version="1.0" encoding="utf-8"?>
<sst xmlns="http://schemas.openxmlformats.org/spreadsheetml/2006/main" count="31" uniqueCount="31">
  <si>
    <t>2025年度売上報告書（上期）</t>
    <rPh sb="4" eb="6">
      <t>ネンド</t>
    </rPh>
    <rPh sb="6" eb="8">
      <t>ウリアゲ</t>
    </rPh>
    <rPh sb="8" eb="11">
      <t>ホウコクショ</t>
    </rPh>
    <rPh sb="12" eb="14">
      <t>カミキ</t>
    </rPh>
    <phoneticPr fontId="3"/>
  </si>
  <si>
    <t>営業部　石井一郎</t>
    <rPh sb="0" eb="3">
      <t>エイギョウブ</t>
    </rPh>
    <rPh sb="4" eb="6">
      <t>イシイ</t>
    </rPh>
    <rPh sb="6" eb="8">
      <t>イチロウ</t>
    </rPh>
    <phoneticPr fontId="3"/>
  </si>
  <si>
    <t>商品番号</t>
    <rPh sb="0" eb="4">
      <t>ショウヒンバンゴウ</t>
    </rPh>
    <phoneticPr fontId="3"/>
  </si>
  <si>
    <t>商品名</t>
    <rPh sb="0" eb="3">
      <t>ショウヒンメイ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</si>
  <si>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</si>
  <si>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</si>
  <si>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</si>
  <si>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</si>
  <si>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</si>
  <si>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</si>
  <si>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推移</t>
    <rPh sb="0" eb="2">
      <t>スイイ</t>
    </rPh>
    <phoneticPr fontId="3"/>
  </si>
  <si>
    <t>実績</t>
    <rPh sb="0" eb="2">
      <t>ジッセキ</t>
    </rPh>
    <phoneticPr fontId="3"/>
  </si>
  <si>
    <t>目標</t>
    <rPh sb="0" eb="2">
      <t>モクヒョウ</t>
    </rPh>
    <phoneticPr fontId="3"/>
  </si>
  <si>
    <t>達成</t>
    <rPh sb="0" eb="2">
      <t>タッセイ</t>
    </rPh>
    <phoneticPr fontId="3"/>
  </si>
  <si>
    <t>達成率</t>
    <rPh sb="0" eb="3">
      <t>タッセイリツ</t>
    </rPh>
    <phoneticPr fontId="3"/>
  </si>
  <si>
    <t>構成比</t>
    <rPh sb="0" eb="3">
      <t>コウセイヒ</t>
    </rPh>
    <phoneticPr fontId="3"/>
  </si>
  <si>
    <t>S-01</t>
    <phoneticPr fontId="3"/>
  </si>
  <si>
    <t>ウェアラブルカメラ</t>
    <phoneticPr fontId="3"/>
  </si>
  <si>
    <t>S-02</t>
    <phoneticPr fontId="3"/>
  </si>
  <si>
    <t>防犯カメラ</t>
    <rPh sb="0" eb="2">
      <t>ボウハン</t>
    </rPh>
    <phoneticPr fontId="3"/>
  </si>
  <si>
    <t>S-03</t>
    <phoneticPr fontId="3"/>
  </si>
  <si>
    <t>見守りカメラ</t>
    <rPh sb="0" eb="2">
      <t>ミマモ</t>
    </rPh>
    <phoneticPr fontId="3"/>
  </si>
  <si>
    <t>L-01</t>
    <phoneticPr fontId="3"/>
  </si>
  <si>
    <t>フラッシュライト</t>
    <phoneticPr fontId="3"/>
  </si>
  <si>
    <t>L-02</t>
    <phoneticPr fontId="3"/>
  </si>
  <si>
    <t>ソーラーライト</t>
    <phoneticPr fontId="3"/>
  </si>
  <si>
    <t>合計</t>
    <rPh sb="0" eb="2">
      <t>ゴウケイ</t>
    </rPh>
    <phoneticPr fontId="3"/>
  </si>
  <si>
    <t>概要</t>
    <rPh sb="0" eb="2">
      <t>ガイヨウ</t>
    </rPh>
    <phoneticPr fontId="3"/>
  </si>
  <si>
    <t>販売実績は、5月に若干落ち込みがあったものの、全体的には目標に近い結果となりました。また、8月には、大手オンラインショップでのセール企画に参加したことにより、販売数を大きく伸ばすことができました。</t>
    <rPh sb="0" eb="2">
      <t>ハンバイ</t>
    </rPh>
    <rPh sb="2" eb="4">
      <t>ジッセキ</t>
    </rPh>
    <rPh sb="7" eb="8">
      <t>ガツ</t>
    </rPh>
    <rPh sb="9" eb="11">
      <t>ジャッカン</t>
    </rPh>
    <rPh sb="11" eb="12">
      <t>オ</t>
    </rPh>
    <rPh sb="13" eb="14">
      <t>コ</t>
    </rPh>
    <rPh sb="23" eb="26">
      <t>ゼンタイテキ</t>
    </rPh>
    <rPh sb="28" eb="30">
      <t>モクヒョウ</t>
    </rPh>
    <rPh sb="31" eb="32">
      <t>チカ</t>
    </rPh>
    <rPh sb="33" eb="35">
      <t>ケッカ</t>
    </rPh>
    <rPh sb="46" eb="47">
      <t>ガツ</t>
    </rPh>
    <rPh sb="50" eb="52">
      <t>オオテ</t>
    </rPh>
    <rPh sb="66" eb="68">
      <t>キカク</t>
    </rPh>
    <rPh sb="69" eb="71">
      <t>サンカ</t>
    </rPh>
    <rPh sb="79" eb="81">
      <t>ハンバイ</t>
    </rPh>
    <rPh sb="81" eb="82">
      <t>スウ</t>
    </rPh>
    <rPh sb="83" eb="84">
      <t>オオ</t>
    </rPh>
    <rPh sb="86" eb="87">
      <t>ノ</t>
    </rPh>
    <phoneticPr fontId="3"/>
  </si>
  <si>
    <t>所感</t>
    <rPh sb="0" eb="2">
      <t>ショカン</t>
    </rPh>
    <phoneticPr fontId="3"/>
  </si>
  <si>
    <t>個々の商品の売上推移をみると、例年に比べてフラッシュライトの売上が伸びています。防災グッズの需要の高まりによるものと推測されますが、旅行グッズとしてウェアラブルカメラと一緒に購入されるケースも増えています。今後は、持ち運びのしやすさや、多彩なカラー展開など、ニーズにあった商品展開を検討し、オンラインショップを中心とした新たな販売ルートを考案したいと思います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</si>
</sst>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メイリオ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3" borderId="2" xfId="0" applyFill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38" fontId="0" fillId="0" borderId="2" xfId="0" applyNumberFormat="1" applyBorder="1">
      <alignment vertical="center"/>
    </xf>
    <xf numFmtId="9" fontId="0" fillId="0" borderId="2" xfId="2" applyFont="1" applyBorder="1">
      <alignment vertical="center"/>
    </xf>
    <xf numFmtId="0" fontId="0" fillId="3" borderId="3" xfId="0" applyFill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38" fontId="0" fillId="0" borderId="3" xfId="0" applyNumberFormat="1" applyBorder="1">
      <alignment vertical="center"/>
    </xf>
    <xf numFmtId="9" fontId="0" fillId="0" borderId="3" xfId="2" applyFont="1" applyBorder="1">
      <alignment vertical="center"/>
    </xf>
    <xf numFmtId="0" fontId="0" fillId="3" borderId="4" xfId="0" applyFill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38" fontId="0" fillId="0" borderId="4" xfId="0" applyNumberFormat="1" applyBorder="1">
      <alignment vertical="center"/>
    </xf>
    <xf numFmtId="9" fontId="0" fillId="0" borderId="4" xfId="2" applyFont="1" applyBorder="1">
      <alignment vertical="center"/>
    </xf>
    <xf numFmtId="38" fontId="0" fillId="2" borderId="1" xfId="1" applyFont="1" applyFill="1" applyBorder="1">
      <alignment vertical="center"/>
    </xf>
    <xf numFmtId="38" fontId="0" fillId="2" borderId="1" xfId="0" applyNumberFormat="1" applyFill="1" applyBorder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31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2790514774422579"/>
          <c:y val="0.21014439069353949"/>
          <c:w val="0.55602371710190157"/>
          <c:h val="0.7326936434449931"/>
        </c:manualLayout>
      </c:layout>
      <c:pieChart>
        <c:varyColors val="1"/>
        <c:ser>
          <c:idx val="0"/>
          <c:order val="0"/>
          <c:tx>
            <c:strRef>
              <c:f>Sheet1!$N$5</c:f>
              <c:strCache>
                <c:ptCount val="1"/>
                <c:pt idx="0">
                  <c:v>構成比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5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793-46C2-A756-9335F4D48FB2}"/>
              </c:ext>
            </c:extLst>
          </c:dPt>
          <c:dPt>
            <c:idx val="1"/>
            <c:bubble3D val="0"/>
            <c:spPr>
              <a:solidFill>
                <a:schemeClr val="accent1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793-46C2-A756-9335F4D48FB2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793-46C2-A756-9335F4D48FB2}"/>
              </c:ext>
            </c:extLst>
          </c:dPt>
          <c:dPt>
            <c:idx val="3"/>
            <c:bubble3D val="0"/>
            <c:spPr>
              <a:solidFill>
                <a:schemeClr val="accent1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793-46C2-A756-9335F4D48FB2}"/>
              </c:ext>
            </c:extLst>
          </c:dPt>
          <c:dPt>
            <c:idx val="4"/>
            <c:bubble3D val="0"/>
            <c:spPr>
              <a:solidFill>
                <a:schemeClr val="accent1">
                  <a:tint val="54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793-46C2-A756-9335F4D48FB2}"/>
              </c:ext>
            </c:extLst>
          </c:dPt>
          <c:dLbls>
            <c:dLbl>
              <c:idx val="0"/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5741280229334116"/>
                      <c:h val="0.1666667348842463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793-46C2-A756-9335F4D48FB2}"/>
                </c:ext>
              </c:extLst>
            </c:dLbl>
            <c:dLbl>
              <c:idx val="1"/>
              <c:layout>
                <c:manualLayout>
                  <c:x val="5.9740969518139411E-2"/>
                  <c:y val="-1.6252258822828988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083333333333331"/>
                      <c:h val="0.1610788398692810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C793-46C2-A756-9335F4D48FB2}"/>
                </c:ext>
              </c:extLst>
            </c:dLbl>
            <c:dLbl>
              <c:idx val="2"/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52172650673267"/>
                      <c:h val="0.2293178965136587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C793-46C2-A756-9335F4D48FB2}"/>
                </c:ext>
              </c:extLst>
            </c:dLbl>
            <c:dLbl>
              <c:idx val="3"/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2879971789958568"/>
                      <c:h val="0.1631945965127991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C793-46C2-A756-9335F4D48FB2}"/>
                </c:ext>
              </c:extLst>
            </c:dLbl>
            <c:dLbl>
              <c:idx val="4"/>
              <c:layout>
                <c:manualLayout>
                  <c:x val="-5.4053927517607313E-2"/>
                  <c:y val="2.0465273909272528E-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008230452674902"/>
                      <c:h val="0.1631944444444444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C793-46C2-A756-9335F4D48F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Sheet1!$B$6:$B$10</c:f>
              <c:strCache>
                <c:ptCount val="5"/>
                <c:pt idx="0">
                  <c:v>ウェアラブルカメラ</c:v>
                </c:pt>
                <c:pt idx="1">
                  <c:v>防犯カメラ</c:v>
                </c:pt>
                <c:pt idx="2">
                  <c:v>見守りカメラ</c:v>
                </c:pt>
                <c:pt idx="3">
                  <c:v>フラッシュライト</c:v>
                </c:pt>
                <c:pt idx="4">
                  <c:v>ソーラーライト</c:v>
                </c:pt>
              </c:strCache>
            </c:strRef>
          </c:cat>
          <c:val>
            <c:numRef>
              <c:f>Sheet1!$N$6:$N$10</c:f>
              <c:numCache>
                <c:formatCode>0%</c:formatCode>
                <c:ptCount val="5"/>
                <c:pt idx="0">
                  <c:v>0.30098568330905034</c:v>
                </c:pt>
                <c:pt idx="1">
                  <c:v>0.24920481828815333</c:v>
                </c:pt>
                <c:pt idx="2">
                  <c:v>0.18848371673062322</c:v>
                </c:pt>
                <c:pt idx="3">
                  <c:v>0.16843487718290207</c:v>
                </c:pt>
                <c:pt idx="4">
                  <c:v>9.2890904489271037E-2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793-46C2-A756-9335F4D48FB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商品別販売数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191426071741033"/>
          <c:y val="0.20106481481481481"/>
          <c:w val="0.83753018372703425"/>
          <c:h val="0.691906167979002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Sheet1!$J$5</c:f>
              <c:strCache>
                <c:ptCount val="1"/>
                <c:pt idx="0">
                  <c:v>実績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A3CF-4D89-8070-18811B67DF04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3CF-4D89-8070-18811B67DF04}"/>
              </c:ext>
            </c:extLst>
          </c:dPt>
          <c:dPt>
            <c:idx val="4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A3CF-4D89-8070-18811B67DF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Sheet1!$A$6:$A$10</c:f>
              <c:strCache>
                <c:ptCount val="5"/>
                <c:pt idx="0">
                  <c:v>S-01</c:v>
                </c:pt>
                <c:pt idx="1">
                  <c:v>S-02</c:v>
                </c:pt>
                <c:pt idx="2">
                  <c:v>S-03</c:v>
                </c:pt>
                <c:pt idx="3">
                  <c:v>L-01</c:v>
                </c:pt>
                <c:pt idx="4">
                  <c:v>L-02</c:v>
                </c:pt>
              </c:strCache>
            </c:strRef>
          </c:cat>
          <c:val>
            <c:numRef>
              <c:f>Sheet1!$J$6:$J$10</c:f>
              <c:numCache>
                <c:formatCode>#,##0_);[Red]\(#,##0\)</c:formatCode>
                <c:ptCount val="5"/>
                <c:pt idx="0">
                  <c:v>4400200</c:v>
                </c:pt>
                <c:pt idx="1">
                  <c:v>3643200</c:v>
                </c:pt>
                <c:pt idx="2">
                  <c:v>2755500</c:v>
                </c:pt>
                <c:pt idx="3">
                  <c:v>2462400</c:v>
                </c:pt>
                <c:pt idx="4">
                  <c:v>1358000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CF-4D89-8070-18811B67DF0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7"/>
        <c:axId val="808836175"/>
        <c:axId val="808834735"/>
      </c:barChart>
      <c:catAx>
        <c:axId val="8088361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8834735"/>
        <c:crosses val="autoZero"/>
        <c:auto val="1"/>
        <c:lblAlgn val="ctr"/>
        <c:lblOffset val="100"/>
        <c:noMultiLvlLbl val="0"/>
      </c:catAx>
      <c:valAx>
        <c:axId val="808834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8836175"/>
        <c:crosses val="autoZero"/>
        <c:crossBetween val="between"/>
        <c:dispUnits>
          <c:builtInUnit val="tenThousands"/>
          <c:dispUnitsLbl>
            <c:layout>
              <c:manualLayout>
                <c:xMode val="edge"/>
                <c:yMode val="edge"/>
                <c:x val="2.2222222222222223E-2"/>
                <c:y val="4.8287037037037038E-2"/>
              </c:manualLayout>
            </c:layout>
            <c:tx>
              <c:rich>
                <a:bodyPr rot="0" spcFirstLastPara="1" vertOverflow="ellipsis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ja-JP" altLang="en-US"/>
                    <a:t>単位（万円）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売り上げ推移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63587051618548"/>
          <c:y val="0.20106481481481481"/>
          <c:w val="0.84308573928258979"/>
          <c:h val="0.67301727909011377"/>
        </c:manualLayout>
      </c:layout>
      <c:lineChart>
        <c:grouping val="standard"/>
        <c:varyColors val="0"/>
        <c:ser>
          <c:idx val="0"/>
          <c:order val="0"/>
          <c:tx>
            <c:strRef>
              <c:f>Sheet1!$B$11</c:f>
              <c:strCache>
                <c:ptCount val="1"/>
                <c:pt idx="0">
                  <c:v>合計</c:v>
                </c:pt>
              </c:strCache>
            </c:strRef>
          </c:tx>
          <c:spPr>
            <a:ln w="539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Sheet1!$C$5:$H$5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Sheet1!$C$11:$H$11</c:f>
              <c:numCache>
                <c:formatCode>#,##0_);[Red]\(#,##0\)</c:formatCode>
                <c:ptCount val="6"/>
                <c:pt idx="0">
                  <c:v>2270000</c:v>
                </c:pt>
                <c:pt idx="1">
                  <c:v>1967400</c:v>
                </c:pt>
                <c:pt idx="2">
                  <c:v>2140400</c:v>
                </c:pt>
                <c:pt idx="3">
                  <c:v>2303800</c:v>
                </c:pt>
                <c:pt idx="4">
                  <c:v>3132100</c:v>
                </c:pt>
                <c:pt idx="5">
                  <c:v>2805600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9E-4D43-A28A-62F2A8523652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99634864"/>
        <c:axId val="399633424"/>
      </c:lineChart>
      <c:catAx>
        <c:axId val="399634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9633424"/>
        <c:crosses val="autoZero"/>
        <c:auto val="1"/>
        <c:lblAlgn val="ctr"/>
        <c:lblOffset val="100"/>
        <c:noMultiLvlLbl val="0"/>
      </c:catAx>
      <c:valAx>
        <c:axId val="399633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9634864"/>
        <c:crosses val="autoZero"/>
        <c:crossBetween val="between"/>
        <c:dispUnits>
          <c:builtInUnit val="tenThousands"/>
          <c:dispUnitsLbl>
            <c:layout>
              <c:manualLayout>
                <c:xMode val="edge"/>
                <c:yMode val="edge"/>
                <c:x val="3.6111111111111108E-2"/>
                <c:y val="4.8287037037037038E-2"/>
              </c:manualLayout>
            </c:layout>
            <c:tx>
              <c:rich>
                <a:bodyPr rot="0" spcFirstLastPara="1" vertOverflow="ellipsis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ja-JP" altLang="en-US"/>
                    <a:t>単位（万円）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504825</xdr:colOff>
      <xdr:row>11</xdr:row>
      <xdr:rowOff>90487</xdr:rowOff>
    </xdr:from>
    <xdr:to>
      <xdr:col>13</xdr:col>
      <xdr:colOff>493725</xdr:colOff>
      <xdr:row>21</xdr:row>
      <xdr:rowOff>157237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D67C5A8-E336-4025-BF5C-02E2F75753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</xdr:colOff>
      <xdr:row>11</xdr:row>
      <xdr:rowOff>85725</xdr:rowOff>
    </xdr:from>
    <xdr:to>
      <xdr:col>3</xdr:col>
      <xdr:colOff>647700</xdr:colOff>
      <xdr:row>21</xdr:row>
      <xdr:rowOff>161925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AB5647CC-F084-A586-BB1E-008C39BBC9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11</xdr:row>
      <xdr:rowOff>95251</xdr:rowOff>
    </xdr:from>
    <xdr:to>
      <xdr:col>8</xdr:col>
      <xdr:colOff>447675</xdr:colOff>
      <xdr:row>21</xdr:row>
      <xdr:rowOff>142875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24AF5DBA-E600-4919-F810-4A0DCA8BB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D5073-341D-4BBE-B9A2-344225EC1BAD}">
  <sheetPr>
    <pageSetUpPr fitToPage="1"/>
  </sheetPr>
  <dimension ref="A1:N29"/>
  <sheetViews>
    <sheetView tabSelected="1" workbookViewId="0">
      <selection activeCell="A5" sqref="A5"/>
    </sheetView>
  </sheetViews>
  <sheetFormatPr defaultRowHeight="18.75" x14ac:dyDescent="0.4"/>
  <cols>
    <col min="2" max="2" width="19" bestFit="1" customWidth="1"/>
    <col min="3" max="8" width="9.5" bestFit="1" customWidth="1"/>
    <col min="9" max="9" width="11.125" customWidth="1"/>
    <col min="10" max="10" width="10.5" bestFit="1" customWidth="1"/>
    <col min="11" max="11" width="9.5" bestFit="1" customWidth="1"/>
    <col min="12" max="12" width="5.25" bestFit="1" customWidth="1"/>
    <col min="13" max="13" width="9.125" customWidth="1"/>
    <col min="14" max="14" width="7.125" bestFit="1" customWidth="1"/>
  </cols>
  <sheetData>
    <row r="1" spans="1:14" ht="24.75" x14ac:dyDescent="0.4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x14ac:dyDescent="0.4">
      <c r="M2" s="22">
        <v>45940</v>
      </c>
      <c r="N2" s="22"/>
    </row>
    <row r="3" spans="1:14" x14ac:dyDescent="0.4">
      <c r="M3" s="23" t="s">
        <v>1</v>
      </c>
      <c r="N3" s="23"/>
    </row>
    <row r="5" spans="1:14" x14ac:dyDescent="0.4">
      <c r="A5" s="1" t="s">
        <v>2</v>
      </c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1" t="s">
        <v>15</v>
      </c>
    </row>
    <row r="6" spans="1:14" x14ac:dyDescent="0.4">
      <c r="A6" s="3" t="s">
        <v>16</v>
      </c>
      <c r="B6" s="4" t="s">
        <v>17</v>
      </c>
      <c r="C6" s="5">
        <v>637000</v>
      </c>
      <c r="D6" s="5">
        <v>597800</v>
      </c>
      <c r="E6" s="5">
        <v>666400</v>
      </c>
      <c r="F6" s="5">
        <v>784000</v>
      </c>
      <c r="G6" s="5">
        <v>852600</v>
      </c>
      <c r="H6" s="5">
        <v>862400</v>
      </c>
      <c r="I6" s="4"/>
      <c r="J6" s="6">
        <f>SUM(C6:H6)</f>
        <v>4400200</v>
      </c>
      <c r="K6" s="6">
        <v>4000000</v>
      </c>
      <c r="L6" s="4" t="str">
        <f>IF(J6&gt;=K6,"達成","")</f>
        <v>達成</v>
      </c>
      <c r="M6" s="7">
        <f>J6/K6</f>
        <v>1.10005</v>
      </c>
      <c r="N6" s="7">
        <f>J6/$J$11</f>
        <v>0.30098568330905034</v>
      </c>
    </row>
    <row r="7" spans="1:14" x14ac:dyDescent="0.4">
      <c r="A7" s="8" t="s">
        <v>18</v>
      </c>
      <c r="B7" s="9" t="s">
        <v>19</v>
      </c>
      <c r="C7" s="10">
        <v>653400</v>
      </c>
      <c r="D7" s="10">
        <v>574200</v>
      </c>
      <c r="E7" s="10">
        <v>435600</v>
      </c>
      <c r="F7" s="10">
        <v>514800</v>
      </c>
      <c r="G7" s="10">
        <v>851400</v>
      </c>
      <c r="H7" s="10">
        <v>613800</v>
      </c>
      <c r="I7" s="9"/>
      <c r="J7" s="6">
        <f t="shared" ref="J7:J10" si="0">SUM(C7:H7)</f>
        <v>3643200</v>
      </c>
      <c r="K7" s="11">
        <v>3500000</v>
      </c>
      <c r="L7" s="4" t="str">
        <f t="shared" ref="L7:L10" si="1">IF(J7&gt;=K7,"達成","")</f>
        <v>達成</v>
      </c>
      <c r="M7" s="12">
        <f t="shared" ref="M7:M10" si="2">J7/K7</f>
        <v>1.0409142857142857</v>
      </c>
      <c r="N7" s="12">
        <f t="shared" ref="N7:N10" si="3">J7/$J$11</f>
        <v>0.24920481828815333</v>
      </c>
    </row>
    <row r="8" spans="1:14" x14ac:dyDescent="0.4">
      <c r="A8" s="8" t="s">
        <v>20</v>
      </c>
      <c r="B8" s="9" t="s">
        <v>21</v>
      </c>
      <c r="C8" s="10">
        <v>478500</v>
      </c>
      <c r="D8" s="10">
        <v>247500</v>
      </c>
      <c r="E8" s="10">
        <v>445500</v>
      </c>
      <c r="F8" s="10">
        <v>363000</v>
      </c>
      <c r="G8" s="10">
        <v>643500</v>
      </c>
      <c r="H8" s="10">
        <v>577500</v>
      </c>
      <c r="I8" s="9"/>
      <c r="J8" s="6">
        <f t="shared" si="0"/>
        <v>2755500</v>
      </c>
      <c r="K8" s="11">
        <v>3000000</v>
      </c>
      <c r="L8" s="4" t="str">
        <f t="shared" si="1"/>
        <v/>
      </c>
      <c r="M8" s="12">
        <f t="shared" si="2"/>
        <v>0.91849999999999998</v>
      </c>
      <c r="N8" s="12">
        <f>J8/$J$11</f>
        <v>0.18848371673062322</v>
      </c>
    </row>
    <row r="9" spans="1:14" x14ac:dyDescent="0.4">
      <c r="A9" s="8" t="s">
        <v>22</v>
      </c>
      <c r="B9" s="9" t="s">
        <v>23</v>
      </c>
      <c r="C9" s="10">
        <v>273600</v>
      </c>
      <c r="D9" s="10">
        <v>334400</v>
      </c>
      <c r="E9" s="10">
        <v>372400</v>
      </c>
      <c r="F9" s="10">
        <v>418000</v>
      </c>
      <c r="G9" s="10">
        <v>539600</v>
      </c>
      <c r="H9" s="10">
        <v>524400</v>
      </c>
      <c r="I9" s="9"/>
      <c r="J9" s="6">
        <f t="shared" si="0"/>
        <v>2462400</v>
      </c>
      <c r="K9" s="11">
        <v>2000000</v>
      </c>
      <c r="L9" s="4" t="str">
        <f t="shared" si="1"/>
        <v>達成</v>
      </c>
      <c r="M9" s="12">
        <f t="shared" si="2"/>
        <v>1.2312000000000001</v>
      </c>
      <c r="N9" s="12">
        <f t="shared" si="3"/>
        <v>0.16843487718290207</v>
      </c>
    </row>
    <row r="10" spans="1:14" x14ac:dyDescent="0.4">
      <c r="A10" s="13" t="s">
        <v>24</v>
      </c>
      <c r="B10" s="14" t="s">
        <v>25</v>
      </c>
      <c r="C10" s="15">
        <v>227500</v>
      </c>
      <c r="D10" s="15">
        <v>213500</v>
      </c>
      <c r="E10" s="15">
        <v>220500</v>
      </c>
      <c r="F10" s="15">
        <v>224000</v>
      </c>
      <c r="G10" s="15">
        <v>245000</v>
      </c>
      <c r="H10" s="15">
        <v>227500</v>
      </c>
      <c r="I10" s="14"/>
      <c r="J10" s="6">
        <f t="shared" si="0"/>
        <v>1358000</v>
      </c>
      <c r="K10" s="16">
        <v>1300000</v>
      </c>
      <c r="L10" s="4" t="str">
        <f t="shared" si="1"/>
        <v>達成</v>
      </c>
      <c r="M10" s="17">
        <f t="shared" si="2"/>
        <v>1.0446153846153847</v>
      </c>
      <c r="N10" s="17">
        <f t="shared" si="3"/>
        <v>9.2890904489271037E-2</v>
      </c>
    </row>
    <row r="11" spans="1:14" x14ac:dyDescent="0.4">
      <c r="A11" s="2"/>
      <c r="B11" s="1" t="s">
        <v>26</v>
      </c>
      <c r="C11" s="18">
        <f t="shared" ref="C11:H11" si="4">SUM(C6:C10)</f>
        <v>2270000</v>
      </c>
      <c r="D11" s="18">
        <f t="shared" si="4"/>
        <v>1967400</v>
      </c>
      <c r="E11" s="18">
        <f t="shared" si="4"/>
        <v>2140400</v>
      </c>
      <c r="F11" s="18">
        <f t="shared" si="4"/>
        <v>2303800</v>
      </c>
      <c r="G11" s="18">
        <f t="shared" si="4"/>
        <v>3132100</v>
      </c>
      <c r="H11" s="18">
        <f t="shared" si="4"/>
        <v>2805600</v>
      </c>
      <c r="I11" s="2"/>
      <c r="J11" s="19">
        <f>SUM(J6:J10)</f>
        <v>14619300</v>
      </c>
      <c r="K11" s="2"/>
      <c r="L11" s="2"/>
      <c r="M11" s="2"/>
      <c r="N11" s="2"/>
    </row>
    <row r="23" spans="1:13" x14ac:dyDescent="0.4">
      <c r="A23" s="20" t="s">
        <v>27</v>
      </c>
      <c r="B23" s="24" t="s">
        <v>28</v>
      </c>
      <c r="C23" s="25"/>
      <c r="D23" s="25"/>
      <c r="E23" s="25"/>
      <c r="F23" s="26"/>
      <c r="G23" s="20" t="s">
        <v>29</v>
      </c>
      <c r="H23" s="24" t="s">
        <v>30</v>
      </c>
      <c r="I23" s="25"/>
      <c r="J23" s="25"/>
      <c r="K23" s="25"/>
      <c r="L23" s="25"/>
      <c r="M23" s="26"/>
    </row>
    <row r="24" spans="1:13" x14ac:dyDescent="0.4">
      <c r="B24" s="27"/>
      <c r="C24" s="28"/>
      <c r="D24" s="28"/>
      <c r="E24" s="28"/>
      <c r="F24" s="29"/>
      <c r="H24" s="27"/>
      <c r="I24" s="28"/>
      <c r="J24" s="28"/>
      <c r="K24" s="28"/>
      <c r="L24" s="28"/>
      <c r="M24" s="29"/>
    </row>
    <row r="25" spans="1:13" x14ac:dyDescent="0.4">
      <c r="B25" s="27"/>
      <c r="C25" s="28"/>
      <c r="D25" s="28"/>
      <c r="E25" s="28"/>
      <c r="F25" s="29"/>
      <c r="H25" s="27"/>
      <c r="I25" s="28"/>
      <c r="J25" s="28"/>
      <c r="K25" s="28"/>
      <c r="L25" s="28"/>
      <c r="M25" s="29"/>
    </row>
    <row r="26" spans="1:13" x14ac:dyDescent="0.4">
      <c r="B26" s="27"/>
      <c r="C26" s="28"/>
      <c r="D26" s="28"/>
      <c r="E26" s="28"/>
      <c r="F26" s="29"/>
      <c r="H26" s="27"/>
      <c r="I26" s="28"/>
      <c r="J26" s="28"/>
      <c r="K26" s="28"/>
      <c r="L26" s="28"/>
      <c r="M26" s="29"/>
    </row>
    <row r="27" spans="1:13" x14ac:dyDescent="0.4">
      <c r="B27" s="27"/>
      <c r="C27" s="28"/>
      <c r="D27" s="28"/>
      <c r="E27" s="28"/>
      <c r="F27" s="29"/>
      <c r="H27" s="27"/>
      <c r="I27" s="28"/>
      <c r="J27" s="28"/>
      <c r="K27" s="28"/>
      <c r="L27" s="28"/>
      <c r="M27" s="29"/>
    </row>
    <row r="28" spans="1:13" x14ac:dyDescent="0.4">
      <c r="B28" s="27"/>
      <c r="C28" s="28"/>
      <c r="D28" s="28"/>
      <c r="E28" s="28"/>
      <c r="F28" s="29"/>
      <c r="H28" s="27"/>
      <c r="I28" s="28"/>
      <c r="J28" s="28"/>
      <c r="K28" s="28"/>
      <c r="L28" s="28"/>
      <c r="M28" s="29"/>
    </row>
    <row r="29" spans="1:13" x14ac:dyDescent="0.4">
      <c r="B29" s="30"/>
      <c r="C29" s="31"/>
      <c r="D29" s="31"/>
      <c r="E29" s="31"/>
      <c r="F29" s="32"/>
      <c r="H29" s="30"/>
      <c r="I29" s="31"/>
      <c r="J29" s="31"/>
      <c r="K29" s="31"/>
      <c r="L29" s="31"/>
      <c r="M29" s="32"/>
    </row>
  </sheetData>
  <mergeCells count="5">
    <mergeCell ref="A1:N1"/>
    <mergeCell ref="M2:N2"/>
    <mergeCell ref="M3:N3"/>
    <mergeCell ref="B23:F29"/>
    <mergeCell ref="H23:M29"/>
  </mergeCells>
  <phoneticPr fontId="3"/>
  <printOptions horizontalCentered="1"/>
  <pageMargins left="0.23622047244094491" right="0.23622047244094491" top="0.74803149606299213" bottom="0.74803149606299213" header="0.31496062992125984" footer="0.31496062992125984"/>
  <pageSetup paperSize="9" scale="89" orientation="landscape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xr2:uid="{B63CCDE6-A2A4-4A1A-A636-FE937EA99E1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Sheet1!C6:H6</xm:f>
              <xm:sqref>I6</xm:sqref>
            </x14:sparkline>
            <x14:sparkline>
              <xm:f>Sheet1!C7:H7</xm:f>
              <xm:sqref>I7</xm:sqref>
            </x14:sparkline>
            <x14:sparkline>
              <xm:f>Sheet1!C8:H8</xm:f>
              <xm:sqref>I8</xm:sqref>
            </x14:sparkline>
            <x14:sparkline>
              <xm:f>Sheet1!C9:H9</xm:f>
              <xm:sqref>I9</xm:sqref>
            </x14:sparkline>
            <x14:sparkline>
              <xm:f>Sheet1!C10:H10</xm:f>
              <xm:sqref>I10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2024-12-13T06:49:08Z</dcterms:created>
  <dcterms:modified xsi:type="dcterms:W3CDTF">2025-02-23T06:36:16Z</dcterms:modified>
</cp:coreProperties>
</file>