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40219178-ECEC-4AAD-ABB4-254A6228EF3F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売上リスト " sheetId="1" r:id="rId1"/>
    <sheet name="商品一覧" sheetId="2" r:id="rId2"/>
    <sheet name="用途一覧" sheetId="3" r:id="rId3"/>
  </sheets>
  <definedNames>
    <definedName name="_xlnm._FilterDatabase" localSheetId="0" hidden="1">'売上リスト '!$A$3:$K$144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5" i="1" l="1"/>
  <c r="D144" i="1"/>
  <c r="E144" i="1"/>
  <c r="F144" i="1"/>
  <c r="H144" i="1" s="1"/>
  <c r="H130" i="1"/>
  <c r="H131" i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H133" i="1" s="1"/>
  <c r="E133" i="1"/>
  <c r="D133" i="1"/>
  <c r="F132" i="1"/>
  <c r="H132" i="1" s="1"/>
  <c r="E132" i="1"/>
  <c r="D132" i="1"/>
  <c r="F131" i="1"/>
  <c r="E131" i="1"/>
  <c r="D131" i="1"/>
  <c r="F130" i="1"/>
  <c r="E130" i="1"/>
  <c r="D130" i="1"/>
  <c r="F129" i="1"/>
  <c r="H129" i="1" s="1"/>
  <c r="E129" i="1"/>
  <c r="D129" i="1"/>
  <c r="F128" i="1"/>
  <c r="H128" i="1" s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H114" i="1" s="1"/>
  <c r="E114" i="1"/>
  <c r="D114" i="1"/>
  <c r="F113" i="1"/>
  <c r="H113" i="1" s="1"/>
  <c r="E113" i="1"/>
  <c r="D113" i="1"/>
  <c r="F112" i="1"/>
  <c r="H112" i="1" s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H98" i="1" s="1"/>
  <c r="E98" i="1"/>
  <c r="D98" i="1"/>
  <c r="F97" i="1"/>
  <c r="H97" i="1" s="1"/>
  <c r="E97" i="1"/>
  <c r="D97" i="1"/>
  <c r="F96" i="1"/>
  <c r="H96" i="1" s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H82" i="1" s="1"/>
  <c r="E82" i="1"/>
  <c r="D82" i="1"/>
  <c r="F81" i="1"/>
  <c r="H81" i="1" s="1"/>
  <c r="E81" i="1"/>
  <c r="D81" i="1"/>
  <c r="F80" i="1"/>
  <c r="H80" i="1" s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H66" i="1" s="1"/>
  <c r="E66" i="1"/>
  <c r="D66" i="1"/>
  <c r="F65" i="1"/>
  <c r="H65" i="1" s="1"/>
  <c r="E65" i="1"/>
  <c r="D65" i="1"/>
  <c r="F64" i="1"/>
  <c r="H64" i="1" s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H50" i="1" s="1"/>
  <c r="E50" i="1"/>
  <c r="D50" i="1"/>
  <c r="F49" i="1"/>
  <c r="H49" i="1" s="1"/>
  <c r="E49" i="1"/>
  <c r="D49" i="1"/>
  <c r="F48" i="1"/>
  <c r="H48" i="1" s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H32" i="1" s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H16" i="1" s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H145" i="1" s="1"/>
  <c r="E4" i="1"/>
  <c r="D4" i="1"/>
</calcChain>
</file>

<file path=xl/sharedStrings.xml><?xml version="1.0" encoding="utf-8"?>
<sst xmlns="http://schemas.openxmlformats.org/spreadsheetml/2006/main" count="633" uniqueCount="80">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</sst>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</fills>
  <borders count="12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 style="thin">
        <color theme="5" tint="0.39997558519241921"/>
      </right>
      <top style="thin">
        <color theme="5" tint="0.39997558519241921"/>
      </top>
      <bottom/>
      <diagonal/>
    </border>
    <border>
      <left style="thin">
        <color theme="5" tint="0.39997558519241921"/>
      </left>
      <right/>
      <top style="double">
        <color theme="5"/>
      </top>
      <bottom style="thin">
        <color theme="5" tint="0.39997558519241921"/>
      </bottom>
      <diagonal/>
    </border>
    <border>
      <left/>
      <right/>
      <top style="double">
        <color theme="5"/>
      </top>
      <bottom style="thin">
        <color theme="5" tint="0.39997558519241921"/>
      </bottom>
      <diagonal/>
    </border>
    <border>
      <left/>
      <right style="thin">
        <color theme="5" tint="0.39997558519241921"/>
      </right>
      <top style="double">
        <color theme="5"/>
      </top>
      <bottom style="thin">
        <color theme="5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0" fillId="4" borderId="6" xfId="0" applyFill="1" applyBorder="1">
      <alignment vertical="center"/>
    </xf>
    <xf numFmtId="176" fontId="0" fillId="4" borderId="7" xfId="0" applyNumberFormat="1" applyFill="1" applyBorder="1">
      <alignment vertical="center"/>
    </xf>
    <xf numFmtId="0" fontId="0" fillId="4" borderId="7" xfId="0" applyFill="1" applyBorder="1" applyAlignment="1">
      <alignment horizontal="center" vertical="center"/>
    </xf>
    <xf numFmtId="0" fontId="0" fillId="4" borderId="7" xfId="0" applyFill="1" applyBorder="1">
      <alignment vertical="center"/>
    </xf>
    <xf numFmtId="38" fontId="0" fillId="4" borderId="7" xfId="1" applyFont="1" applyFill="1" applyBorder="1">
      <alignment vertical="center"/>
    </xf>
    <xf numFmtId="0" fontId="0" fillId="4" borderId="8" xfId="0" applyFill="1" applyBorder="1" applyAlignment="1">
      <alignment horizontal="center" vertical="center"/>
    </xf>
    <xf numFmtId="0" fontId="0" fillId="0" borderId="6" xfId="0" applyBorder="1">
      <alignment vertical="center"/>
    </xf>
    <xf numFmtId="176" fontId="0" fillId="0" borderId="7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>
      <alignment vertical="center"/>
    </xf>
    <xf numFmtId="38" fontId="0" fillId="0" borderId="7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0" xfId="0" applyFont="1" applyBorder="1" applyAlignment="1">
      <alignment horizontal="center" vertical="center"/>
    </xf>
    <xf numFmtId="38" fontId="10" fillId="0" borderId="10" xfId="0" applyNumberFormat="1" applyFont="1" applyBorder="1">
      <alignment vertical="center"/>
    </xf>
    <xf numFmtId="0" fontId="10" fillId="0" borderId="1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tabSelected="1" workbookViewId="0">
      <selection activeCell="A3" sqref="A3"/>
    </sheetView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11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2" t="s">
        <v>6</v>
      </c>
      <c r="G3" s="12" t="s">
        <v>7</v>
      </c>
      <c r="H3" s="12" t="s">
        <v>78</v>
      </c>
      <c r="I3" s="12" t="s">
        <v>8</v>
      </c>
      <c r="J3" s="12" t="s">
        <v>9</v>
      </c>
      <c r="K3" s="13" t="s">
        <v>10</v>
      </c>
    </row>
    <row r="4" spans="1:11" x14ac:dyDescent="0.4">
      <c r="A4" s="14">
        <v>1</v>
      </c>
      <c r="B4" s="15">
        <v>45661</v>
      </c>
      <c r="C4" s="16" t="s">
        <v>11</v>
      </c>
      <c r="D4" s="17" t="str">
        <f>VLOOKUP(C4,商品一覧!$A$4:$D$18,2,FALSE)</f>
        <v>スイーツバラエティ</v>
      </c>
      <c r="E4" s="17" t="str">
        <f>VLOOKUP(C4,商品一覧!$A$4:$D$18,3,FALSE)</f>
        <v>菓子</v>
      </c>
      <c r="F4" s="18">
        <f>VLOOKUP(C4,商品一覧!$A$4:$D$18,4,FALSE)</f>
        <v>2500</v>
      </c>
      <c r="G4" s="17">
        <v>4</v>
      </c>
      <c r="H4" s="18">
        <f>'売上リスト '!$F4*'売上リスト '!$G4</f>
        <v>10000</v>
      </c>
      <c r="I4" s="17" t="s">
        <v>12</v>
      </c>
      <c r="J4" s="17" t="s">
        <v>13</v>
      </c>
      <c r="K4" s="19" t="s">
        <v>14</v>
      </c>
    </row>
    <row r="5" spans="1:11" x14ac:dyDescent="0.4">
      <c r="A5" s="20">
        <v>2</v>
      </c>
      <c r="B5" s="21">
        <v>45661</v>
      </c>
      <c r="C5" s="22" t="s">
        <v>15</v>
      </c>
      <c r="D5" s="23" t="str">
        <f>VLOOKUP(C5,商品一覧!$A$4:$D$18,2,FALSE)</f>
        <v>紅白ワインセット</v>
      </c>
      <c r="E5" s="23" t="str">
        <f>VLOOKUP(C5,商品一覧!$A$4:$D$18,3,FALSE)</f>
        <v>酒</v>
      </c>
      <c r="F5" s="24">
        <f>VLOOKUP(C5,商品一覧!$A$4:$D$18,4,FALSE)</f>
        <v>6000</v>
      </c>
      <c r="G5" s="23">
        <v>2</v>
      </c>
      <c r="H5" s="24">
        <f>'売上リスト '!$F5*'売上リスト '!$G5</f>
        <v>12000</v>
      </c>
      <c r="I5" s="23" t="s">
        <v>16</v>
      </c>
      <c r="J5" s="23" t="s">
        <v>17</v>
      </c>
      <c r="K5" s="25" t="s">
        <v>14</v>
      </c>
    </row>
    <row r="6" spans="1:11" x14ac:dyDescent="0.4">
      <c r="A6" s="14">
        <v>3</v>
      </c>
      <c r="B6" s="15">
        <v>45661</v>
      </c>
      <c r="C6" s="16" t="s">
        <v>18</v>
      </c>
      <c r="D6" s="17" t="str">
        <f>VLOOKUP(C6,商品一覧!$A$4:$D$18,2,FALSE)</f>
        <v>タオルハンカチ（紳士用）</v>
      </c>
      <c r="E6" s="17" t="str">
        <f>VLOOKUP(C6,商品一覧!$A$4:$D$18,3,FALSE)</f>
        <v>タオル</v>
      </c>
      <c r="F6" s="18">
        <f>VLOOKUP(C6,商品一覧!$A$4:$D$18,4,FALSE)</f>
        <v>500</v>
      </c>
      <c r="G6" s="17">
        <v>4</v>
      </c>
      <c r="H6" s="18">
        <f>'売上リスト '!$F6*'売上リスト '!$G6</f>
        <v>2000</v>
      </c>
      <c r="I6" s="17" t="s">
        <v>19</v>
      </c>
      <c r="J6" s="17" t="s">
        <v>20</v>
      </c>
      <c r="K6" s="19" t="s">
        <v>21</v>
      </c>
    </row>
    <row r="7" spans="1:11" x14ac:dyDescent="0.4">
      <c r="A7" s="20">
        <v>4</v>
      </c>
      <c r="B7" s="21">
        <v>45661</v>
      </c>
      <c r="C7" s="22" t="s">
        <v>22</v>
      </c>
      <c r="D7" s="23" t="str">
        <f>VLOOKUP(C7,商品一覧!$A$4:$D$18,2,FALSE)</f>
        <v>タオルハンカチ（婦人用）</v>
      </c>
      <c r="E7" s="23" t="str">
        <f>VLOOKUP(C7,商品一覧!$A$4:$D$18,3,FALSE)</f>
        <v>タオル</v>
      </c>
      <c r="F7" s="24">
        <f>VLOOKUP(C7,商品一覧!$A$4:$D$18,4,FALSE)</f>
        <v>500</v>
      </c>
      <c r="G7" s="23">
        <v>6</v>
      </c>
      <c r="H7" s="24">
        <f>'売上リスト '!$F7*'売上リスト '!$G7</f>
        <v>3000</v>
      </c>
      <c r="I7" s="23" t="s">
        <v>19</v>
      </c>
      <c r="J7" s="23" t="s">
        <v>23</v>
      </c>
      <c r="K7" s="25" t="s">
        <v>21</v>
      </c>
    </row>
    <row r="8" spans="1:11" x14ac:dyDescent="0.4">
      <c r="A8" s="14">
        <v>5</v>
      </c>
      <c r="B8" s="15">
        <v>45662</v>
      </c>
      <c r="C8" s="16" t="s">
        <v>15</v>
      </c>
      <c r="D8" s="17" t="str">
        <f>VLOOKUP(C8,商品一覧!$A$4:$D$18,2,FALSE)</f>
        <v>紅白ワインセット</v>
      </c>
      <c r="E8" s="17" t="str">
        <f>VLOOKUP(C8,商品一覧!$A$4:$D$18,3,FALSE)</f>
        <v>酒</v>
      </c>
      <c r="F8" s="18">
        <f>VLOOKUP(C8,商品一覧!$A$4:$D$18,4,FALSE)</f>
        <v>6000</v>
      </c>
      <c r="G8" s="17">
        <v>1</v>
      </c>
      <c r="H8" s="18">
        <f>'売上リスト '!$F8*'売上リスト '!$G8</f>
        <v>6000</v>
      </c>
      <c r="I8" s="17" t="s">
        <v>16</v>
      </c>
      <c r="J8" s="17" t="s">
        <v>23</v>
      </c>
      <c r="K8" s="19" t="s">
        <v>21</v>
      </c>
    </row>
    <row r="9" spans="1:11" x14ac:dyDescent="0.4">
      <c r="A9" s="20">
        <v>6</v>
      </c>
      <c r="B9" s="21">
        <v>45662</v>
      </c>
      <c r="C9" s="22" t="s">
        <v>24</v>
      </c>
      <c r="D9" s="23" t="str">
        <f>VLOOKUP(C9,商品一覧!$A$4:$D$18,2,FALSE)</f>
        <v>日本酒飲み比べセット</v>
      </c>
      <c r="E9" s="23" t="str">
        <f>VLOOKUP(C9,商品一覧!$A$4:$D$18,3,FALSE)</f>
        <v>酒</v>
      </c>
      <c r="F9" s="24">
        <f>VLOOKUP(C9,商品一覧!$A$4:$D$18,4,FALSE)</f>
        <v>7800</v>
      </c>
      <c r="G9" s="23">
        <v>2</v>
      </c>
      <c r="H9" s="24">
        <f>'売上リスト '!$F9*'売上リスト '!$G9</f>
        <v>15600</v>
      </c>
      <c r="I9" s="23" t="s">
        <v>16</v>
      </c>
      <c r="J9" s="23" t="s">
        <v>17</v>
      </c>
      <c r="K9" s="25" t="s">
        <v>14</v>
      </c>
    </row>
    <row r="10" spans="1:11" x14ac:dyDescent="0.4">
      <c r="A10" s="14">
        <v>7</v>
      </c>
      <c r="B10" s="15">
        <v>45663</v>
      </c>
      <c r="C10" s="16" t="s">
        <v>25</v>
      </c>
      <c r="D10" s="17" t="str">
        <f>VLOOKUP(C10,商品一覧!$A$4:$D$18,2,FALSE)</f>
        <v>ポピーセレクションG</v>
      </c>
      <c r="E10" s="17" t="str">
        <f>VLOOKUP(C10,商品一覧!$A$4:$D$18,3,FALSE)</f>
        <v>カタログ</v>
      </c>
      <c r="F10" s="18">
        <f>VLOOKUP(C10,商品一覧!$A$4:$D$18,4,FALSE)</f>
        <v>5000</v>
      </c>
      <c r="G10" s="17">
        <v>1</v>
      </c>
      <c r="H10" s="18">
        <f>'売上リスト '!$F10*'売上リスト '!$G10</f>
        <v>5000</v>
      </c>
      <c r="I10" s="17" t="s">
        <v>16</v>
      </c>
      <c r="J10" s="17" t="s">
        <v>26</v>
      </c>
      <c r="K10" s="19" t="s">
        <v>21</v>
      </c>
    </row>
    <row r="11" spans="1:11" x14ac:dyDescent="0.4">
      <c r="A11" s="20">
        <v>8</v>
      </c>
      <c r="B11" s="21">
        <v>45663</v>
      </c>
      <c r="C11" s="22" t="s">
        <v>24</v>
      </c>
      <c r="D11" s="23" t="str">
        <f>VLOOKUP(C11,商品一覧!$A$4:$D$18,2,FALSE)</f>
        <v>日本酒飲み比べセット</v>
      </c>
      <c r="E11" s="23" t="str">
        <f>VLOOKUP(C11,商品一覧!$A$4:$D$18,3,FALSE)</f>
        <v>酒</v>
      </c>
      <c r="F11" s="24">
        <f>VLOOKUP(C11,商品一覧!$A$4:$D$18,4,FALSE)</f>
        <v>7800</v>
      </c>
      <c r="G11" s="23">
        <v>2</v>
      </c>
      <c r="H11" s="24">
        <f>'売上リスト '!$F11*'売上リスト '!$G11</f>
        <v>15600</v>
      </c>
      <c r="I11" s="23" t="s">
        <v>16</v>
      </c>
      <c r="J11" s="23" t="s">
        <v>23</v>
      </c>
      <c r="K11" s="25" t="s">
        <v>14</v>
      </c>
    </row>
    <row r="12" spans="1:11" x14ac:dyDescent="0.4">
      <c r="A12" s="14">
        <v>9</v>
      </c>
      <c r="B12" s="15">
        <v>45664</v>
      </c>
      <c r="C12" s="16" t="s">
        <v>27</v>
      </c>
      <c r="D12" s="17" t="str">
        <f>VLOOKUP(C12,商品一覧!$A$4:$D$18,2,FALSE)</f>
        <v>紅白ワインセット</v>
      </c>
      <c r="E12" s="17" t="str">
        <f>VLOOKUP(C12,商品一覧!$A$4:$D$18,3,FALSE)</f>
        <v>酒</v>
      </c>
      <c r="F12" s="18">
        <f>VLOOKUP(C12,商品一覧!$A$4:$D$18,4,FALSE)</f>
        <v>6000</v>
      </c>
      <c r="G12" s="17">
        <v>1</v>
      </c>
      <c r="H12" s="18">
        <f>'売上リスト '!$F12*'売上リスト '!$G12</f>
        <v>6000</v>
      </c>
      <c r="I12" s="17" t="s">
        <v>12</v>
      </c>
      <c r="J12" s="17" t="s">
        <v>17</v>
      </c>
      <c r="K12" s="19" t="s">
        <v>21</v>
      </c>
    </row>
    <row r="13" spans="1:11" x14ac:dyDescent="0.4">
      <c r="A13" s="20">
        <v>10</v>
      </c>
      <c r="B13" s="21">
        <v>45664</v>
      </c>
      <c r="C13" s="22" t="s">
        <v>11</v>
      </c>
      <c r="D13" s="23" t="str">
        <f>VLOOKUP(C13,商品一覧!$A$4:$D$18,2,FALSE)</f>
        <v>スイーツバラエティ</v>
      </c>
      <c r="E13" s="23" t="str">
        <f>VLOOKUP(C13,商品一覧!$A$4:$D$18,3,FALSE)</f>
        <v>菓子</v>
      </c>
      <c r="F13" s="24">
        <f>VLOOKUP(C13,商品一覧!$A$4:$D$18,4,FALSE)</f>
        <v>2500</v>
      </c>
      <c r="G13" s="23">
        <v>4</v>
      </c>
      <c r="H13" s="24">
        <f>'売上リスト '!$F13*'売上リスト '!$G13</f>
        <v>10000</v>
      </c>
      <c r="I13" s="23" t="s">
        <v>12</v>
      </c>
      <c r="J13" s="23" t="s">
        <v>23</v>
      </c>
      <c r="K13" s="25" t="s">
        <v>14</v>
      </c>
    </row>
    <row r="14" spans="1:11" x14ac:dyDescent="0.4">
      <c r="A14" s="14">
        <v>11</v>
      </c>
      <c r="B14" s="15">
        <v>45665</v>
      </c>
      <c r="C14" s="16" t="s">
        <v>11</v>
      </c>
      <c r="D14" s="17" t="str">
        <f>VLOOKUP(C14,商品一覧!$A$4:$D$18,2,FALSE)</f>
        <v>スイーツバラエティ</v>
      </c>
      <c r="E14" s="17" t="str">
        <f>VLOOKUP(C14,商品一覧!$A$4:$D$18,3,FALSE)</f>
        <v>菓子</v>
      </c>
      <c r="F14" s="18">
        <f>VLOOKUP(C14,商品一覧!$A$4:$D$18,4,FALSE)</f>
        <v>2500</v>
      </c>
      <c r="G14" s="17">
        <v>2</v>
      </c>
      <c r="H14" s="18">
        <f>'売上リスト '!$F14*'売上リスト '!$G14</f>
        <v>5000</v>
      </c>
      <c r="I14" s="17" t="s">
        <v>19</v>
      </c>
      <c r="J14" s="17" t="s">
        <v>26</v>
      </c>
      <c r="K14" s="19" t="s">
        <v>14</v>
      </c>
    </row>
    <row r="15" spans="1:11" x14ac:dyDescent="0.4">
      <c r="A15" s="20">
        <v>12</v>
      </c>
      <c r="B15" s="21">
        <v>45665</v>
      </c>
      <c r="C15" s="22" t="s">
        <v>28</v>
      </c>
      <c r="D15" s="23" t="str">
        <f>VLOOKUP(C15,商品一覧!$A$4:$D$18,2,FALSE)</f>
        <v>プチクッキー詰め合わせ</v>
      </c>
      <c r="E15" s="23" t="str">
        <f>VLOOKUP(C15,商品一覧!$A$4:$D$18,3,FALSE)</f>
        <v>菓子</v>
      </c>
      <c r="F15" s="24">
        <f>VLOOKUP(C15,商品一覧!$A$4:$D$18,4,FALSE)</f>
        <v>700</v>
      </c>
      <c r="G15" s="23">
        <v>10</v>
      </c>
      <c r="H15" s="24">
        <f>'売上リスト '!$F15*'売上リスト '!$G15</f>
        <v>7000</v>
      </c>
      <c r="I15" s="23" t="s">
        <v>12</v>
      </c>
      <c r="J15" s="23" t="s">
        <v>29</v>
      </c>
      <c r="K15" s="25" t="s">
        <v>14</v>
      </c>
    </row>
    <row r="16" spans="1:11" x14ac:dyDescent="0.4">
      <c r="A16" s="14">
        <v>13</v>
      </c>
      <c r="B16" s="15">
        <v>45665</v>
      </c>
      <c r="C16" s="16" t="s">
        <v>30</v>
      </c>
      <c r="D16" s="17" t="str">
        <f>VLOOKUP(C16,商品一覧!$A$4:$D$18,2,FALSE)</f>
        <v>プチチョコ詰め合わせ</v>
      </c>
      <c r="E16" s="17" t="str">
        <f>VLOOKUP(C16,商品一覧!$A$4:$D$18,3,FALSE)</f>
        <v>菓子</v>
      </c>
      <c r="F16" s="18">
        <f>VLOOKUP(C16,商品一覧!$A$4:$D$18,4,FALSE)</f>
        <v>600</v>
      </c>
      <c r="G16" s="17">
        <v>10</v>
      </c>
      <c r="H16" s="18">
        <f>'売上リスト '!$F16*'売上リスト '!$G16</f>
        <v>6000</v>
      </c>
      <c r="I16" s="17" t="s">
        <v>12</v>
      </c>
      <c r="J16" s="17" t="s">
        <v>29</v>
      </c>
      <c r="K16" s="19" t="s">
        <v>14</v>
      </c>
    </row>
    <row r="17" spans="1:11" x14ac:dyDescent="0.4">
      <c r="A17" s="20">
        <v>14</v>
      </c>
      <c r="B17" s="21">
        <v>45666</v>
      </c>
      <c r="C17" s="22" t="s">
        <v>31</v>
      </c>
      <c r="D17" s="23" t="str">
        <f>VLOOKUP(C17,商品一覧!$A$4:$D$18,2,FALSE)</f>
        <v>鯛まんじゅう</v>
      </c>
      <c r="E17" s="23" t="str">
        <f>VLOOKUP(C17,商品一覧!$A$4:$D$18,3,FALSE)</f>
        <v>菓子</v>
      </c>
      <c r="F17" s="24">
        <f>VLOOKUP(C17,商品一覧!$A$4:$D$18,4,FALSE)</f>
        <v>200</v>
      </c>
      <c r="G17" s="23">
        <v>12</v>
      </c>
      <c r="H17" s="24">
        <f>'売上リスト '!$F17*'売上リスト '!$G17</f>
        <v>2400</v>
      </c>
      <c r="I17" s="23" t="s">
        <v>12</v>
      </c>
      <c r="J17" s="23" t="s">
        <v>26</v>
      </c>
      <c r="K17" s="25" t="s">
        <v>14</v>
      </c>
    </row>
    <row r="18" spans="1:11" x14ac:dyDescent="0.4">
      <c r="A18" s="14">
        <v>15</v>
      </c>
      <c r="B18" s="15">
        <v>45666</v>
      </c>
      <c r="C18" s="16" t="s">
        <v>15</v>
      </c>
      <c r="D18" s="17" t="str">
        <f>VLOOKUP(C18,商品一覧!$A$4:$D$18,2,FALSE)</f>
        <v>紅白ワインセット</v>
      </c>
      <c r="E18" s="17" t="str">
        <f>VLOOKUP(C18,商品一覧!$A$4:$D$18,3,FALSE)</f>
        <v>酒</v>
      </c>
      <c r="F18" s="18">
        <f>VLOOKUP(C18,商品一覧!$A$4:$D$18,4,FALSE)</f>
        <v>6000</v>
      </c>
      <c r="G18" s="17">
        <v>2</v>
      </c>
      <c r="H18" s="18">
        <f>'売上リスト '!$F18*'売上リスト '!$G18</f>
        <v>12000</v>
      </c>
      <c r="I18" s="17" t="s">
        <v>12</v>
      </c>
      <c r="J18" s="17" t="s">
        <v>23</v>
      </c>
      <c r="K18" s="19" t="s">
        <v>14</v>
      </c>
    </row>
    <row r="19" spans="1:11" x14ac:dyDescent="0.4">
      <c r="A19" s="20">
        <v>16</v>
      </c>
      <c r="B19" s="21">
        <v>45666</v>
      </c>
      <c r="C19" s="22" t="s">
        <v>22</v>
      </c>
      <c r="D19" s="23" t="str">
        <f>VLOOKUP(C19,商品一覧!$A$4:$D$18,2,FALSE)</f>
        <v>タオルハンカチ（婦人用）</v>
      </c>
      <c r="E19" s="23" t="str">
        <f>VLOOKUP(C19,商品一覧!$A$4:$D$18,3,FALSE)</f>
        <v>タオル</v>
      </c>
      <c r="F19" s="24">
        <f>VLOOKUP(C19,商品一覧!$A$4:$D$18,4,FALSE)</f>
        <v>500</v>
      </c>
      <c r="G19" s="23">
        <v>4</v>
      </c>
      <c r="H19" s="24">
        <f>'売上リスト '!$F19*'売上リスト '!$G19</f>
        <v>2000</v>
      </c>
      <c r="I19" s="23" t="s">
        <v>19</v>
      </c>
      <c r="J19" s="23" t="s">
        <v>29</v>
      </c>
      <c r="K19" s="25" t="s">
        <v>21</v>
      </c>
    </row>
    <row r="20" spans="1:11" x14ac:dyDescent="0.4">
      <c r="A20" s="14">
        <v>17</v>
      </c>
      <c r="B20" s="15">
        <v>45667</v>
      </c>
      <c r="C20" s="16" t="s">
        <v>15</v>
      </c>
      <c r="D20" s="17" t="str">
        <f>VLOOKUP(C20,商品一覧!$A$4:$D$18,2,FALSE)</f>
        <v>紅白ワインセット</v>
      </c>
      <c r="E20" s="17" t="str">
        <f>VLOOKUP(C20,商品一覧!$A$4:$D$18,3,FALSE)</f>
        <v>酒</v>
      </c>
      <c r="F20" s="18">
        <f>VLOOKUP(C20,商品一覧!$A$4:$D$18,4,FALSE)</f>
        <v>6000</v>
      </c>
      <c r="G20" s="17">
        <v>1</v>
      </c>
      <c r="H20" s="18">
        <f>'売上リスト '!$F20*'売上リスト '!$G20</f>
        <v>6000</v>
      </c>
      <c r="I20" s="17" t="s">
        <v>16</v>
      </c>
      <c r="J20" s="17" t="s">
        <v>23</v>
      </c>
      <c r="K20" s="19" t="s">
        <v>21</v>
      </c>
    </row>
    <row r="21" spans="1:11" x14ac:dyDescent="0.4">
      <c r="A21" s="20">
        <v>18</v>
      </c>
      <c r="B21" s="21">
        <v>45667</v>
      </c>
      <c r="C21" s="22" t="s">
        <v>15</v>
      </c>
      <c r="D21" s="23" t="str">
        <f>VLOOKUP(C21,商品一覧!$A$4:$D$18,2,FALSE)</f>
        <v>紅白ワインセット</v>
      </c>
      <c r="E21" s="23" t="str">
        <f>VLOOKUP(C21,商品一覧!$A$4:$D$18,3,FALSE)</f>
        <v>酒</v>
      </c>
      <c r="F21" s="24">
        <f>VLOOKUP(C21,商品一覧!$A$4:$D$18,4,FALSE)</f>
        <v>6000</v>
      </c>
      <c r="G21" s="23">
        <v>1</v>
      </c>
      <c r="H21" s="24">
        <f>'売上リスト '!$F21*'売上リスト '!$G21</f>
        <v>6000</v>
      </c>
      <c r="I21" s="23" t="s">
        <v>16</v>
      </c>
      <c r="J21" s="23" t="s">
        <v>29</v>
      </c>
      <c r="K21" s="25" t="s">
        <v>14</v>
      </c>
    </row>
    <row r="22" spans="1:11" x14ac:dyDescent="0.4">
      <c r="A22" s="14">
        <v>19</v>
      </c>
      <c r="B22" s="15">
        <v>45667</v>
      </c>
      <c r="C22" s="16" t="s">
        <v>32</v>
      </c>
      <c r="D22" s="17" t="str">
        <f>VLOOKUP(C22,商品一覧!$A$4:$D$18,2,FALSE)</f>
        <v>スイーツバラエティ</v>
      </c>
      <c r="E22" s="17" t="str">
        <f>VLOOKUP(C22,商品一覧!$A$4:$D$18,3,FALSE)</f>
        <v>菓子</v>
      </c>
      <c r="F22" s="18">
        <f>VLOOKUP(C22,商品一覧!$A$4:$D$18,4,FALSE)</f>
        <v>2500</v>
      </c>
      <c r="G22" s="17">
        <v>1</v>
      </c>
      <c r="H22" s="18">
        <f>'売上リスト '!$F22*'売上リスト '!$G22</f>
        <v>2500</v>
      </c>
      <c r="I22" s="17" t="s">
        <v>33</v>
      </c>
      <c r="J22" s="17" t="s">
        <v>34</v>
      </c>
      <c r="K22" s="19" t="s">
        <v>35</v>
      </c>
    </row>
    <row r="23" spans="1:11" x14ac:dyDescent="0.4">
      <c r="A23" s="20">
        <v>20</v>
      </c>
      <c r="B23" s="21">
        <v>45668</v>
      </c>
      <c r="C23" s="22" t="s">
        <v>30</v>
      </c>
      <c r="D23" s="23" t="str">
        <f>VLOOKUP(C23,商品一覧!$A$4:$D$18,2,FALSE)</f>
        <v>プチチョコ詰め合わせ</v>
      </c>
      <c r="E23" s="23" t="str">
        <f>VLOOKUP(C23,商品一覧!$A$4:$D$18,3,FALSE)</f>
        <v>菓子</v>
      </c>
      <c r="F23" s="24">
        <f>VLOOKUP(C23,商品一覧!$A$4:$D$18,4,FALSE)</f>
        <v>600</v>
      </c>
      <c r="G23" s="23">
        <v>5</v>
      </c>
      <c r="H23" s="24">
        <f>'売上リスト '!$F23*'売上リスト '!$G23</f>
        <v>3000</v>
      </c>
      <c r="I23" s="23" t="s">
        <v>12</v>
      </c>
      <c r="J23" s="23" t="s">
        <v>29</v>
      </c>
      <c r="K23" s="25" t="s">
        <v>21</v>
      </c>
    </row>
    <row r="24" spans="1:11" x14ac:dyDescent="0.4">
      <c r="A24" s="14">
        <v>21</v>
      </c>
      <c r="B24" s="15">
        <v>45670</v>
      </c>
      <c r="C24" s="16" t="s">
        <v>15</v>
      </c>
      <c r="D24" s="17" t="str">
        <f>VLOOKUP(C24,商品一覧!$A$4:$D$18,2,FALSE)</f>
        <v>紅白ワインセット</v>
      </c>
      <c r="E24" s="17" t="str">
        <f>VLOOKUP(C24,商品一覧!$A$4:$D$18,3,FALSE)</f>
        <v>酒</v>
      </c>
      <c r="F24" s="18">
        <f>VLOOKUP(C24,商品一覧!$A$4:$D$18,4,FALSE)</f>
        <v>6000</v>
      </c>
      <c r="G24" s="17">
        <v>1</v>
      </c>
      <c r="H24" s="18">
        <f>'売上リスト '!$F24*'売上リスト '!$G24</f>
        <v>6000</v>
      </c>
      <c r="I24" s="17" t="s">
        <v>16</v>
      </c>
      <c r="J24" s="17" t="s">
        <v>23</v>
      </c>
      <c r="K24" s="19" t="s">
        <v>14</v>
      </c>
    </row>
    <row r="25" spans="1:11" x14ac:dyDescent="0.4">
      <c r="A25" s="20">
        <v>22</v>
      </c>
      <c r="B25" s="21">
        <v>45671</v>
      </c>
      <c r="C25" s="22" t="s">
        <v>11</v>
      </c>
      <c r="D25" s="23" t="str">
        <f>VLOOKUP(C25,商品一覧!$A$4:$D$18,2,FALSE)</f>
        <v>スイーツバラエティ</v>
      </c>
      <c r="E25" s="23" t="str">
        <f>VLOOKUP(C25,商品一覧!$A$4:$D$18,3,FALSE)</f>
        <v>菓子</v>
      </c>
      <c r="F25" s="24">
        <f>VLOOKUP(C25,商品一覧!$A$4:$D$18,4,FALSE)</f>
        <v>2500</v>
      </c>
      <c r="G25" s="23">
        <v>2</v>
      </c>
      <c r="H25" s="24">
        <f>'売上リスト '!$F25*'売上リスト '!$G25</f>
        <v>5000</v>
      </c>
      <c r="I25" s="23" t="s">
        <v>12</v>
      </c>
      <c r="J25" s="23" t="s">
        <v>23</v>
      </c>
      <c r="K25" s="25" t="s">
        <v>21</v>
      </c>
    </row>
    <row r="26" spans="1:11" x14ac:dyDescent="0.4">
      <c r="A26" s="14">
        <v>23</v>
      </c>
      <c r="B26" s="15">
        <v>45672</v>
      </c>
      <c r="C26" s="16" t="s">
        <v>18</v>
      </c>
      <c r="D26" s="17" t="str">
        <f>VLOOKUP(C26,商品一覧!$A$4:$D$18,2,FALSE)</f>
        <v>タオルハンカチ（紳士用）</v>
      </c>
      <c r="E26" s="17" t="str">
        <f>VLOOKUP(C26,商品一覧!$A$4:$D$18,3,FALSE)</f>
        <v>タオル</v>
      </c>
      <c r="F26" s="18">
        <f>VLOOKUP(C26,商品一覧!$A$4:$D$18,4,FALSE)</f>
        <v>500</v>
      </c>
      <c r="G26" s="17">
        <v>20</v>
      </c>
      <c r="H26" s="18">
        <f>'売上リスト '!$F26*'売上リスト '!$G26</f>
        <v>10000</v>
      </c>
      <c r="I26" s="17" t="s">
        <v>36</v>
      </c>
      <c r="J26" s="17" t="s">
        <v>23</v>
      </c>
      <c r="K26" s="19" t="s">
        <v>14</v>
      </c>
    </row>
    <row r="27" spans="1:11" x14ac:dyDescent="0.4">
      <c r="A27" s="20">
        <v>24</v>
      </c>
      <c r="B27" s="21">
        <v>45672</v>
      </c>
      <c r="C27" s="22" t="s">
        <v>22</v>
      </c>
      <c r="D27" s="23" t="str">
        <f>VLOOKUP(C27,商品一覧!$A$4:$D$18,2,FALSE)</f>
        <v>タオルハンカチ（婦人用）</v>
      </c>
      <c r="E27" s="23" t="str">
        <f>VLOOKUP(C27,商品一覧!$A$4:$D$18,3,FALSE)</f>
        <v>タオル</v>
      </c>
      <c r="F27" s="24">
        <f>VLOOKUP(C27,商品一覧!$A$4:$D$18,4,FALSE)</f>
        <v>500</v>
      </c>
      <c r="G27" s="23">
        <v>20</v>
      </c>
      <c r="H27" s="24">
        <f>'売上リスト '!$F27*'売上リスト '!$G27</f>
        <v>10000</v>
      </c>
      <c r="I27" s="23" t="s">
        <v>36</v>
      </c>
      <c r="J27" s="23" t="s">
        <v>23</v>
      </c>
      <c r="K27" s="25" t="s">
        <v>14</v>
      </c>
    </row>
    <row r="28" spans="1:11" x14ac:dyDescent="0.4">
      <c r="A28" s="14">
        <v>25</v>
      </c>
      <c r="B28" s="15">
        <v>45673</v>
      </c>
      <c r="C28" s="16" t="s">
        <v>24</v>
      </c>
      <c r="D28" s="17" t="str">
        <f>VLOOKUP(C28,商品一覧!$A$4:$D$18,2,FALSE)</f>
        <v>日本酒飲み比べセット</v>
      </c>
      <c r="E28" s="17" t="str">
        <f>VLOOKUP(C28,商品一覧!$A$4:$D$18,3,FALSE)</f>
        <v>酒</v>
      </c>
      <c r="F28" s="18">
        <f>VLOOKUP(C28,商品一覧!$A$4:$D$18,4,FALSE)</f>
        <v>7800</v>
      </c>
      <c r="G28" s="17">
        <v>3</v>
      </c>
      <c r="H28" s="18">
        <f>'売上リスト '!$F28*'売上リスト '!$G28</f>
        <v>23400</v>
      </c>
      <c r="I28" s="17" t="s">
        <v>16</v>
      </c>
      <c r="J28" s="17" t="s">
        <v>37</v>
      </c>
      <c r="K28" s="19" t="s">
        <v>14</v>
      </c>
    </row>
    <row r="29" spans="1:11" x14ac:dyDescent="0.4">
      <c r="A29" s="20">
        <v>26</v>
      </c>
      <c r="B29" s="21">
        <v>45673</v>
      </c>
      <c r="C29" s="22" t="s">
        <v>28</v>
      </c>
      <c r="D29" s="23" t="str">
        <f>VLOOKUP(C29,商品一覧!$A$4:$D$18,2,FALSE)</f>
        <v>プチクッキー詰め合わせ</v>
      </c>
      <c r="E29" s="23" t="str">
        <f>VLOOKUP(C29,商品一覧!$A$4:$D$18,3,FALSE)</f>
        <v>菓子</v>
      </c>
      <c r="F29" s="24">
        <f>VLOOKUP(C29,商品一覧!$A$4:$D$18,4,FALSE)</f>
        <v>700</v>
      </c>
      <c r="G29" s="23">
        <v>2</v>
      </c>
      <c r="H29" s="24">
        <f>'売上リスト '!$F29*'売上リスト '!$G29</f>
        <v>1400</v>
      </c>
      <c r="I29" s="23" t="s">
        <v>12</v>
      </c>
      <c r="J29" s="23" t="s">
        <v>23</v>
      </c>
      <c r="K29" s="25" t="s">
        <v>21</v>
      </c>
    </row>
    <row r="30" spans="1:11" x14ac:dyDescent="0.4">
      <c r="A30" s="14">
        <v>27</v>
      </c>
      <c r="B30" s="15">
        <v>45673</v>
      </c>
      <c r="C30" s="16" t="s">
        <v>38</v>
      </c>
      <c r="D30" s="17" t="str">
        <f>VLOOKUP(C30,商品一覧!$A$4:$D$18,2,FALSE)</f>
        <v>プチパイ詰め合わせ</v>
      </c>
      <c r="E30" s="17" t="str">
        <f>VLOOKUP(C30,商品一覧!$A$4:$D$18,3,FALSE)</f>
        <v>菓子</v>
      </c>
      <c r="F30" s="18">
        <f>VLOOKUP(C30,商品一覧!$A$4:$D$18,4,FALSE)</f>
        <v>800</v>
      </c>
      <c r="G30" s="17">
        <v>1</v>
      </c>
      <c r="H30" s="18">
        <f>'売上リスト '!$F30*'売上リスト '!$G30</f>
        <v>800</v>
      </c>
      <c r="I30" s="17" t="s">
        <v>12</v>
      </c>
      <c r="J30" s="17" t="s">
        <v>29</v>
      </c>
      <c r="K30" s="19" t="s">
        <v>21</v>
      </c>
    </row>
    <row r="31" spans="1:11" x14ac:dyDescent="0.4">
      <c r="A31" s="20">
        <v>28</v>
      </c>
      <c r="B31" s="21">
        <v>45674</v>
      </c>
      <c r="C31" s="22" t="s">
        <v>25</v>
      </c>
      <c r="D31" s="23" t="str">
        <f>VLOOKUP(C31,商品一覧!$A$4:$D$18,2,FALSE)</f>
        <v>ポピーセレクションG</v>
      </c>
      <c r="E31" s="23" t="str">
        <f>VLOOKUP(C31,商品一覧!$A$4:$D$18,3,FALSE)</f>
        <v>カタログ</v>
      </c>
      <c r="F31" s="24">
        <f>VLOOKUP(C31,商品一覧!$A$4:$D$18,4,FALSE)</f>
        <v>5000</v>
      </c>
      <c r="G31" s="23">
        <v>2</v>
      </c>
      <c r="H31" s="24">
        <f>'売上リスト '!$F31*'売上リスト '!$G31</f>
        <v>10000</v>
      </c>
      <c r="I31" s="23" t="s">
        <v>19</v>
      </c>
      <c r="J31" s="23" t="s">
        <v>17</v>
      </c>
      <c r="K31" s="25" t="s">
        <v>14</v>
      </c>
    </row>
    <row r="32" spans="1:11" x14ac:dyDescent="0.4">
      <c r="A32" s="14">
        <v>29</v>
      </c>
      <c r="B32" s="15">
        <v>45674</v>
      </c>
      <c r="C32" s="16" t="s">
        <v>24</v>
      </c>
      <c r="D32" s="17" t="str">
        <f>VLOOKUP(C32,商品一覧!$A$4:$D$18,2,FALSE)</f>
        <v>日本酒飲み比べセット</v>
      </c>
      <c r="E32" s="17" t="str">
        <f>VLOOKUP(C32,商品一覧!$A$4:$D$18,3,FALSE)</f>
        <v>酒</v>
      </c>
      <c r="F32" s="18">
        <f>VLOOKUP(C32,商品一覧!$A$4:$D$18,4,FALSE)</f>
        <v>7800</v>
      </c>
      <c r="G32" s="17">
        <v>1</v>
      </c>
      <c r="H32" s="18">
        <f>'売上リスト '!$F32*'売上リスト '!$G32</f>
        <v>7800</v>
      </c>
      <c r="I32" s="17" t="s">
        <v>16</v>
      </c>
      <c r="J32" s="17" t="s">
        <v>23</v>
      </c>
      <c r="K32" s="19" t="s">
        <v>14</v>
      </c>
    </row>
    <row r="33" spans="1:11" x14ac:dyDescent="0.4">
      <c r="A33" s="20">
        <v>30</v>
      </c>
      <c r="B33" s="21">
        <v>45676</v>
      </c>
      <c r="C33" s="22" t="s">
        <v>39</v>
      </c>
      <c r="D33" s="23" t="str">
        <f>VLOOKUP(C33,商品一覧!$A$4:$D$18,2,FALSE)</f>
        <v>ポピーセレクションZ</v>
      </c>
      <c r="E33" s="23" t="str">
        <f>VLOOKUP(C33,商品一覧!$A$4:$D$18,3,FALSE)</f>
        <v>カタログ</v>
      </c>
      <c r="F33" s="24">
        <f>VLOOKUP(C33,商品一覧!$A$4:$D$18,4,FALSE)</f>
        <v>2000</v>
      </c>
      <c r="G33" s="23">
        <v>5</v>
      </c>
      <c r="H33" s="24">
        <f>'売上リスト '!$F33*'売上リスト '!$G33</f>
        <v>10000</v>
      </c>
      <c r="I33" s="23" t="s">
        <v>19</v>
      </c>
      <c r="J33" s="23" t="s">
        <v>23</v>
      </c>
      <c r="K33" s="25" t="s">
        <v>14</v>
      </c>
    </row>
    <row r="34" spans="1:11" x14ac:dyDescent="0.4">
      <c r="A34" s="14">
        <v>31</v>
      </c>
      <c r="B34" s="15">
        <v>45677</v>
      </c>
      <c r="C34" s="16" t="s">
        <v>11</v>
      </c>
      <c r="D34" s="17" t="str">
        <f>VLOOKUP(C34,商品一覧!$A$4:$D$18,2,FALSE)</f>
        <v>スイーツバラエティ</v>
      </c>
      <c r="E34" s="17" t="str">
        <f>VLOOKUP(C34,商品一覧!$A$4:$D$18,3,FALSE)</f>
        <v>菓子</v>
      </c>
      <c r="F34" s="18">
        <f>VLOOKUP(C34,商品一覧!$A$4:$D$18,4,FALSE)</f>
        <v>2500</v>
      </c>
      <c r="G34" s="17">
        <v>1</v>
      </c>
      <c r="H34" s="18">
        <f>'売上リスト '!$F34*'売上リスト '!$G34</f>
        <v>2500</v>
      </c>
      <c r="I34" s="17" t="s">
        <v>12</v>
      </c>
      <c r="J34" s="17" t="s">
        <v>23</v>
      </c>
      <c r="K34" s="19" t="s">
        <v>21</v>
      </c>
    </row>
    <row r="35" spans="1:11" x14ac:dyDescent="0.4">
      <c r="A35" s="20">
        <v>32</v>
      </c>
      <c r="B35" s="21">
        <v>45679</v>
      </c>
      <c r="C35" s="22" t="s">
        <v>11</v>
      </c>
      <c r="D35" s="23" t="str">
        <f>VLOOKUP(C35,商品一覧!$A$4:$D$18,2,FALSE)</f>
        <v>スイーツバラエティ</v>
      </c>
      <c r="E35" s="23" t="str">
        <f>VLOOKUP(C35,商品一覧!$A$4:$D$18,3,FALSE)</f>
        <v>菓子</v>
      </c>
      <c r="F35" s="24">
        <f>VLOOKUP(C35,商品一覧!$A$4:$D$18,4,FALSE)</f>
        <v>2500</v>
      </c>
      <c r="G35" s="23">
        <v>2</v>
      </c>
      <c r="H35" s="24">
        <f>'売上リスト '!$F35*'売上リスト '!$G35</f>
        <v>5000</v>
      </c>
      <c r="I35" s="23" t="s">
        <v>12</v>
      </c>
      <c r="J35" s="23" t="s">
        <v>17</v>
      </c>
      <c r="K35" s="25" t="s">
        <v>14</v>
      </c>
    </row>
    <row r="36" spans="1:11" x14ac:dyDescent="0.4">
      <c r="A36" s="14">
        <v>33</v>
      </c>
      <c r="B36" s="15">
        <v>45679</v>
      </c>
      <c r="C36" s="16" t="s">
        <v>40</v>
      </c>
      <c r="D36" s="17" t="str">
        <f>VLOOKUP(C36,商品一覧!$A$4:$D$18,2,FALSE)</f>
        <v>タオルセット</v>
      </c>
      <c r="E36" s="17" t="str">
        <f>VLOOKUP(C36,商品一覧!$A$4:$D$18,3,FALSE)</f>
        <v>タオル</v>
      </c>
      <c r="F36" s="18">
        <f>VLOOKUP(C36,商品一覧!$A$4:$D$18,4,FALSE)</f>
        <v>3000</v>
      </c>
      <c r="G36" s="17">
        <v>1</v>
      </c>
      <c r="H36" s="18">
        <f>'売上リスト '!$F36*'売上リスト '!$G36</f>
        <v>3000</v>
      </c>
      <c r="I36" s="17" t="s">
        <v>16</v>
      </c>
      <c r="J36" s="17" t="s">
        <v>23</v>
      </c>
      <c r="K36" s="19" t="s">
        <v>21</v>
      </c>
    </row>
    <row r="37" spans="1:11" x14ac:dyDescent="0.4">
      <c r="A37" s="20">
        <v>34</v>
      </c>
      <c r="B37" s="21">
        <v>45680</v>
      </c>
      <c r="C37" s="22" t="s">
        <v>41</v>
      </c>
      <c r="D37" s="23" t="str">
        <f>VLOOKUP(C37,商品一覧!$A$4:$D$18,2,FALSE)</f>
        <v>バスタオル</v>
      </c>
      <c r="E37" s="23" t="str">
        <f>VLOOKUP(C37,商品一覧!$A$4:$D$18,3,FALSE)</f>
        <v>タオル</v>
      </c>
      <c r="F37" s="24">
        <f>VLOOKUP(C37,商品一覧!$A$4:$D$18,4,FALSE)</f>
        <v>1800</v>
      </c>
      <c r="G37" s="23">
        <v>2</v>
      </c>
      <c r="H37" s="24">
        <f>'売上リスト '!$F37*'売上リスト '!$G37</f>
        <v>3600</v>
      </c>
      <c r="I37" s="23" t="s">
        <v>42</v>
      </c>
      <c r="J37" s="23" t="s">
        <v>23</v>
      </c>
      <c r="K37" s="25" t="s">
        <v>21</v>
      </c>
    </row>
    <row r="38" spans="1:11" x14ac:dyDescent="0.4">
      <c r="A38" s="14">
        <v>35</v>
      </c>
      <c r="B38" s="15">
        <v>45680</v>
      </c>
      <c r="C38" s="16" t="s">
        <v>43</v>
      </c>
      <c r="D38" s="17" t="str">
        <f>VLOOKUP(C38,商品一覧!$A$4:$D$18,2,FALSE)</f>
        <v>フェイスタオル</v>
      </c>
      <c r="E38" s="17" t="str">
        <f>VLOOKUP(C38,商品一覧!$A$4:$D$18,3,FALSE)</f>
        <v>タオル</v>
      </c>
      <c r="F38" s="18">
        <f>VLOOKUP(C38,商品一覧!$A$4:$D$18,4,FALSE)</f>
        <v>800</v>
      </c>
      <c r="G38" s="17">
        <v>2</v>
      </c>
      <c r="H38" s="18">
        <f>'売上リスト '!$F38*'売上リスト '!$G38</f>
        <v>1600</v>
      </c>
      <c r="I38" s="17" t="s">
        <v>42</v>
      </c>
      <c r="J38" s="17" t="s">
        <v>23</v>
      </c>
      <c r="K38" s="19" t="s">
        <v>21</v>
      </c>
    </row>
    <row r="39" spans="1:11" x14ac:dyDescent="0.4">
      <c r="A39" s="20">
        <v>36</v>
      </c>
      <c r="B39" s="21">
        <v>45683</v>
      </c>
      <c r="C39" s="22" t="s">
        <v>28</v>
      </c>
      <c r="D39" s="23" t="str">
        <f>VLOOKUP(C39,商品一覧!$A$4:$D$18,2,FALSE)</f>
        <v>プチクッキー詰め合わせ</v>
      </c>
      <c r="E39" s="23" t="str">
        <f>VLOOKUP(C39,商品一覧!$A$4:$D$18,3,FALSE)</f>
        <v>菓子</v>
      </c>
      <c r="F39" s="24">
        <f>VLOOKUP(C39,商品一覧!$A$4:$D$18,4,FALSE)</f>
        <v>700</v>
      </c>
      <c r="G39" s="23">
        <v>6</v>
      </c>
      <c r="H39" s="24">
        <f>'売上リスト '!$F39*'売上リスト '!$G39</f>
        <v>4200</v>
      </c>
      <c r="I39" s="23" t="s">
        <v>19</v>
      </c>
      <c r="J39" s="23" t="s">
        <v>17</v>
      </c>
      <c r="K39" s="25" t="s">
        <v>14</v>
      </c>
    </row>
    <row r="40" spans="1:11" x14ac:dyDescent="0.4">
      <c r="A40" s="14">
        <v>37</v>
      </c>
      <c r="B40" s="15">
        <v>45684</v>
      </c>
      <c r="C40" s="16" t="s">
        <v>30</v>
      </c>
      <c r="D40" s="17" t="str">
        <f>VLOOKUP(C40,商品一覧!$A$4:$D$18,2,FALSE)</f>
        <v>プチチョコ詰め合わせ</v>
      </c>
      <c r="E40" s="17" t="str">
        <f>VLOOKUP(C40,商品一覧!$A$4:$D$18,3,FALSE)</f>
        <v>菓子</v>
      </c>
      <c r="F40" s="18">
        <f>VLOOKUP(C40,商品一覧!$A$4:$D$18,4,FALSE)</f>
        <v>600</v>
      </c>
      <c r="G40" s="17">
        <v>6</v>
      </c>
      <c r="H40" s="18">
        <f>'売上リスト '!$F40*'売上リスト '!$G40</f>
        <v>3600</v>
      </c>
      <c r="I40" s="17" t="s">
        <v>19</v>
      </c>
      <c r="J40" s="17" t="s">
        <v>17</v>
      </c>
      <c r="K40" s="19" t="s">
        <v>14</v>
      </c>
    </row>
    <row r="41" spans="1:11" x14ac:dyDescent="0.4">
      <c r="A41" s="20">
        <v>38</v>
      </c>
      <c r="B41" s="21">
        <v>45685</v>
      </c>
      <c r="C41" s="22" t="s">
        <v>15</v>
      </c>
      <c r="D41" s="23" t="str">
        <f>VLOOKUP(C41,商品一覧!$A$4:$D$18,2,FALSE)</f>
        <v>紅白ワインセット</v>
      </c>
      <c r="E41" s="23" t="str">
        <f>VLOOKUP(C41,商品一覧!$A$4:$D$18,3,FALSE)</f>
        <v>酒</v>
      </c>
      <c r="F41" s="24">
        <f>VLOOKUP(C41,商品一覧!$A$4:$D$18,4,FALSE)</f>
        <v>6000</v>
      </c>
      <c r="G41" s="23">
        <v>2</v>
      </c>
      <c r="H41" s="24">
        <f>'売上リスト '!$F41*'売上リスト '!$G41</f>
        <v>12000</v>
      </c>
      <c r="I41" s="23" t="s">
        <v>16</v>
      </c>
      <c r="J41" s="23" t="s">
        <v>23</v>
      </c>
      <c r="K41" s="25" t="s">
        <v>14</v>
      </c>
    </row>
    <row r="42" spans="1:11" x14ac:dyDescent="0.4">
      <c r="A42" s="14">
        <v>39</v>
      </c>
      <c r="B42" s="15">
        <v>45686</v>
      </c>
      <c r="C42" s="16" t="s">
        <v>44</v>
      </c>
      <c r="D42" s="17" t="str">
        <f>VLOOKUP(C42,商品一覧!$A$4:$D$18,2,FALSE)</f>
        <v>ポピーセレクションR</v>
      </c>
      <c r="E42" s="17" t="str">
        <f>VLOOKUP(C42,商品一覧!$A$4:$D$18,3,FALSE)</f>
        <v>カタログ</v>
      </c>
      <c r="F42" s="18">
        <f>VLOOKUP(C42,商品一覧!$A$4:$D$18,4,FALSE)</f>
        <v>3000</v>
      </c>
      <c r="G42" s="17">
        <v>8</v>
      </c>
      <c r="H42" s="18">
        <f>'売上リスト '!$F42*'売上リスト '!$G42</f>
        <v>24000</v>
      </c>
      <c r="I42" s="17" t="s">
        <v>19</v>
      </c>
      <c r="J42" s="17" t="s">
        <v>23</v>
      </c>
      <c r="K42" s="19" t="s">
        <v>21</v>
      </c>
    </row>
    <row r="43" spans="1:11" x14ac:dyDescent="0.4">
      <c r="A43" s="20">
        <v>40</v>
      </c>
      <c r="B43" s="21">
        <v>45687</v>
      </c>
      <c r="C43" s="22" t="s">
        <v>18</v>
      </c>
      <c r="D43" s="23" t="str">
        <f>VLOOKUP(C43,商品一覧!$A$4:$D$18,2,FALSE)</f>
        <v>タオルハンカチ（紳士用）</v>
      </c>
      <c r="E43" s="23" t="str">
        <f>VLOOKUP(C43,商品一覧!$A$4:$D$18,3,FALSE)</f>
        <v>タオル</v>
      </c>
      <c r="F43" s="24">
        <f>VLOOKUP(C43,商品一覧!$A$4:$D$18,4,FALSE)</f>
        <v>500</v>
      </c>
      <c r="G43" s="23">
        <v>3</v>
      </c>
      <c r="H43" s="24">
        <f>'売上リスト '!$F43*'売上リスト '!$G43</f>
        <v>1500</v>
      </c>
      <c r="I43" s="23" t="s">
        <v>19</v>
      </c>
      <c r="J43" s="23" t="s">
        <v>29</v>
      </c>
      <c r="K43" s="25" t="s">
        <v>14</v>
      </c>
    </row>
    <row r="44" spans="1:11" x14ac:dyDescent="0.4">
      <c r="A44" s="14">
        <v>41</v>
      </c>
      <c r="B44" s="15">
        <v>45687</v>
      </c>
      <c r="C44" s="16" t="s">
        <v>22</v>
      </c>
      <c r="D44" s="17" t="str">
        <f>VLOOKUP(C44,商品一覧!$A$4:$D$18,2,FALSE)</f>
        <v>タオルハンカチ（婦人用）</v>
      </c>
      <c r="E44" s="17" t="str">
        <f>VLOOKUP(C44,商品一覧!$A$4:$D$18,3,FALSE)</f>
        <v>タオル</v>
      </c>
      <c r="F44" s="18">
        <f>VLOOKUP(C44,商品一覧!$A$4:$D$18,4,FALSE)</f>
        <v>500</v>
      </c>
      <c r="G44" s="17">
        <v>3</v>
      </c>
      <c r="H44" s="18">
        <f>'売上リスト '!$F44*'売上リスト '!$G44</f>
        <v>1500</v>
      </c>
      <c r="I44" s="17" t="s">
        <v>19</v>
      </c>
      <c r="J44" s="17" t="s">
        <v>29</v>
      </c>
      <c r="K44" s="19" t="s">
        <v>14</v>
      </c>
    </row>
    <row r="45" spans="1:11" x14ac:dyDescent="0.4">
      <c r="A45" s="20">
        <v>42</v>
      </c>
      <c r="B45" s="21">
        <v>45689</v>
      </c>
      <c r="C45" s="22" t="s">
        <v>38</v>
      </c>
      <c r="D45" s="23" t="str">
        <f>VLOOKUP(C45,商品一覧!$A$4:$D$18,2,FALSE)</f>
        <v>プチパイ詰め合わせ</v>
      </c>
      <c r="E45" s="23" t="str">
        <f>VLOOKUP(C45,商品一覧!$A$4:$D$18,3,FALSE)</f>
        <v>菓子</v>
      </c>
      <c r="F45" s="24">
        <f>VLOOKUP(C45,商品一覧!$A$4:$D$18,4,FALSE)</f>
        <v>800</v>
      </c>
      <c r="G45" s="23">
        <v>10</v>
      </c>
      <c r="H45" s="24">
        <f>'売上リスト '!$F45*'売上リスト '!$G45</f>
        <v>8000</v>
      </c>
      <c r="I45" s="23" t="s">
        <v>12</v>
      </c>
      <c r="J45" s="23" t="s">
        <v>26</v>
      </c>
      <c r="K45" s="25" t="s">
        <v>14</v>
      </c>
    </row>
    <row r="46" spans="1:11" x14ac:dyDescent="0.4">
      <c r="A46" s="14">
        <v>43</v>
      </c>
      <c r="B46" s="15">
        <v>45689</v>
      </c>
      <c r="C46" s="16" t="s">
        <v>11</v>
      </c>
      <c r="D46" s="17" t="str">
        <f>VLOOKUP(C46,商品一覧!$A$4:$D$18,2,FALSE)</f>
        <v>スイーツバラエティ</v>
      </c>
      <c r="E46" s="17" t="str">
        <f>VLOOKUP(C46,商品一覧!$A$4:$D$18,3,FALSE)</f>
        <v>菓子</v>
      </c>
      <c r="F46" s="18">
        <f>VLOOKUP(C46,商品一覧!$A$4:$D$18,4,FALSE)</f>
        <v>2500</v>
      </c>
      <c r="G46" s="17">
        <v>1</v>
      </c>
      <c r="H46" s="18">
        <f>'売上リスト '!$F46*'売上リスト '!$G46</f>
        <v>2500</v>
      </c>
      <c r="I46" s="17" t="s">
        <v>16</v>
      </c>
      <c r="J46" s="17" t="s">
        <v>23</v>
      </c>
      <c r="K46" s="19" t="s">
        <v>14</v>
      </c>
    </row>
    <row r="47" spans="1:11" x14ac:dyDescent="0.4">
      <c r="A47" s="20">
        <v>44</v>
      </c>
      <c r="B47" s="21">
        <v>45689</v>
      </c>
      <c r="C47" s="22" t="s">
        <v>15</v>
      </c>
      <c r="D47" s="23" t="str">
        <f>VLOOKUP(C47,商品一覧!$A$4:$D$18,2,FALSE)</f>
        <v>紅白ワインセット</v>
      </c>
      <c r="E47" s="23" t="str">
        <f>VLOOKUP(C47,商品一覧!$A$4:$D$18,3,FALSE)</f>
        <v>酒</v>
      </c>
      <c r="F47" s="24">
        <f>VLOOKUP(C47,商品一覧!$A$4:$D$18,4,FALSE)</f>
        <v>6000</v>
      </c>
      <c r="G47" s="23">
        <v>1</v>
      </c>
      <c r="H47" s="24">
        <f>'売上リスト '!$F47*'売上リスト '!$G47</f>
        <v>6000</v>
      </c>
      <c r="I47" s="23" t="s">
        <v>16</v>
      </c>
      <c r="J47" s="23" t="s">
        <v>23</v>
      </c>
      <c r="K47" s="25" t="s">
        <v>14</v>
      </c>
    </row>
    <row r="48" spans="1:11" x14ac:dyDescent="0.4">
      <c r="A48" s="14">
        <v>45</v>
      </c>
      <c r="B48" s="15">
        <v>45690</v>
      </c>
      <c r="C48" s="16" t="s">
        <v>28</v>
      </c>
      <c r="D48" s="17" t="str">
        <f>VLOOKUP(C48,商品一覧!$A$4:$D$18,2,FALSE)</f>
        <v>プチクッキー詰め合わせ</v>
      </c>
      <c r="E48" s="17" t="str">
        <f>VLOOKUP(C48,商品一覧!$A$4:$D$18,3,FALSE)</f>
        <v>菓子</v>
      </c>
      <c r="F48" s="18">
        <f>VLOOKUP(C48,商品一覧!$A$4:$D$18,4,FALSE)</f>
        <v>700</v>
      </c>
      <c r="G48" s="17">
        <v>3</v>
      </c>
      <c r="H48" s="18">
        <f>'売上リスト '!$F48*'売上リスト '!$G48</f>
        <v>2100</v>
      </c>
      <c r="I48" s="17" t="s">
        <v>12</v>
      </c>
      <c r="J48" s="17" t="s">
        <v>23</v>
      </c>
      <c r="K48" s="19" t="s">
        <v>21</v>
      </c>
    </row>
    <row r="49" spans="1:11" x14ac:dyDescent="0.4">
      <c r="A49" s="20">
        <v>46</v>
      </c>
      <c r="B49" s="21">
        <v>45690</v>
      </c>
      <c r="C49" s="22" t="s">
        <v>24</v>
      </c>
      <c r="D49" s="23" t="str">
        <f>VLOOKUP(C49,商品一覧!$A$4:$D$18,2,FALSE)</f>
        <v>日本酒飲み比べセット</v>
      </c>
      <c r="E49" s="23" t="str">
        <f>VLOOKUP(C49,商品一覧!$A$4:$D$18,3,FALSE)</f>
        <v>酒</v>
      </c>
      <c r="F49" s="24">
        <f>VLOOKUP(C49,商品一覧!$A$4:$D$18,4,FALSE)</f>
        <v>7800</v>
      </c>
      <c r="G49" s="23">
        <v>1</v>
      </c>
      <c r="H49" s="24">
        <f>'売上リスト '!$F49*'売上リスト '!$G49</f>
        <v>7800</v>
      </c>
      <c r="I49" s="23" t="s">
        <v>16</v>
      </c>
      <c r="J49" s="23" t="s">
        <v>29</v>
      </c>
      <c r="K49" s="25" t="s">
        <v>14</v>
      </c>
    </row>
    <row r="50" spans="1:11" x14ac:dyDescent="0.4">
      <c r="A50" s="14">
        <v>47</v>
      </c>
      <c r="B50" s="15">
        <v>45690</v>
      </c>
      <c r="C50" s="16" t="s">
        <v>15</v>
      </c>
      <c r="D50" s="17" t="str">
        <f>VLOOKUP(C50,商品一覧!$A$4:$D$18,2,FALSE)</f>
        <v>紅白ワインセット</v>
      </c>
      <c r="E50" s="17" t="str">
        <f>VLOOKUP(C50,商品一覧!$A$4:$D$18,3,FALSE)</f>
        <v>酒</v>
      </c>
      <c r="F50" s="18">
        <f>VLOOKUP(C50,商品一覧!$A$4:$D$18,4,FALSE)</f>
        <v>6000</v>
      </c>
      <c r="G50" s="17">
        <v>1</v>
      </c>
      <c r="H50" s="18">
        <f>'売上リスト '!$F50*'売上リスト '!$G50</f>
        <v>6000</v>
      </c>
      <c r="I50" s="17" t="s">
        <v>16</v>
      </c>
      <c r="J50" s="17" t="s">
        <v>23</v>
      </c>
      <c r="K50" s="19" t="s">
        <v>21</v>
      </c>
    </row>
    <row r="51" spans="1:11" x14ac:dyDescent="0.4">
      <c r="A51" s="20">
        <v>48</v>
      </c>
      <c r="B51" s="21">
        <v>45692</v>
      </c>
      <c r="C51" s="22" t="s">
        <v>40</v>
      </c>
      <c r="D51" s="23" t="str">
        <f>VLOOKUP(C51,商品一覧!$A$4:$D$18,2,FALSE)</f>
        <v>タオルセット</v>
      </c>
      <c r="E51" s="23" t="str">
        <f>VLOOKUP(C51,商品一覧!$A$4:$D$18,3,FALSE)</f>
        <v>タオル</v>
      </c>
      <c r="F51" s="24">
        <f>VLOOKUP(C51,商品一覧!$A$4:$D$18,4,FALSE)</f>
        <v>3000</v>
      </c>
      <c r="G51" s="23">
        <v>1</v>
      </c>
      <c r="H51" s="24">
        <f>'売上リスト '!$F51*'売上リスト '!$G51</f>
        <v>3000</v>
      </c>
      <c r="I51" s="23" t="s">
        <v>16</v>
      </c>
      <c r="J51" s="23" t="s">
        <v>29</v>
      </c>
      <c r="K51" s="25" t="s">
        <v>21</v>
      </c>
    </row>
    <row r="52" spans="1:11" x14ac:dyDescent="0.4">
      <c r="A52" s="14">
        <v>49</v>
      </c>
      <c r="B52" s="15">
        <v>45693</v>
      </c>
      <c r="C52" s="16" t="s">
        <v>44</v>
      </c>
      <c r="D52" s="17" t="str">
        <f>VLOOKUP(C52,商品一覧!$A$4:$D$18,2,FALSE)</f>
        <v>ポピーセレクションR</v>
      </c>
      <c r="E52" s="17" t="str">
        <f>VLOOKUP(C52,商品一覧!$A$4:$D$18,3,FALSE)</f>
        <v>カタログ</v>
      </c>
      <c r="F52" s="18">
        <f>VLOOKUP(C52,商品一覧!$A$4:$D$18,4,FALSE)</f>
        <v>3000</v>
      </c>
      <c r="G52" s="17">
        <v>3</v>
      </c>
      <c r="H52" s="18">
        <f>'売上リスト '!$F52*'売上リスト '!$G52</f>
        <v>9000</v>
      </c>
      <c r="I52" s="17" t="s">
        <v>19</v>
      </c>
      <c r="J52" s="17" t="s">
        <v>23</v>
      </c>
      <c r="K52" s="19" t="s">
        <v>21</v>
      </c>
    </row>
    <row r="53" spans="1:11" x14ac:dyDescent="0.4">
      <c r="A53" s="20">
        <v>50</v>
      </c>
      <c r="B53" s="21">
        <v>45693</v>
      </c>
      <c r="C53" s="22" t="s">
        <v>22</v>
      </c>
      <c r="D53" s="23" t="str">
        <f>VLOOKUP(C53,商品一覧!$A$4:$D$18,2,FALSE)</f>
        <v>タオルハンカチ（婦人用）</v>
      </c>
      <c r="E53" s="23" t="str">
        <f>VLOOKUP(C53,商品一覧!$A$4:$D$18,3,FALSE)</f>
        <v>タオル</v>
      </c>
      <c r="F53" s="24">
        <f>VLOOKUP(C53,商品一覧!$A$4:$D$18,4,FALSE)</f>
        <v>500</v>
      </c>
      <c r="G53" s="23">
        <v>5</v>
      </c>
      <c r="H53" s="24">
        <f>'売上リスト '!$F53*'売上リスト '!$G53</f>
        <v>2500</v>
      </c>
      <c r="I53" s="23" t="s">
        <v>12</v>
      </c>
      <c r="J53" s="23" t="s">
        <v>23</v>
      </c>
      <c r="K53" s="25" t="s">
        <v>21</v>
      </c>
    </row>
    <row r="54" spans="1:11" x14ac:dyDescent="0.4">
      <c r="A54" s="14">
        <v>51</v>
      </c>
      <c r="B54" s="15">
        <v>45693</v>
      </c>
      <c r="C54" s="16" t="s">
        <v>18</v>
      </c>
      <c r="D54" s="17" t="str">
        <f>VLOOKUP(C54,商品一覧!$A$4:$D$18,2,FALSE)</f>
        <v>タオルハンカチ（紳士用）</v>
      </c>
      <c r="E54" s="17" t="str">
        <f>VLOOKUP(C54,商品一覧!$A$4:$D$18,3,FALSE)</f>
        <v>タオル</v>
      </c>
      <c r="F54" s="18">
        <f>VLOOKUP(C54,商品一覧!$A$4:$D$18,4,FALSE)</f>
        <v>500</v>
      </c>
      <c r="G54" s="17">
        <v>10</v>
      </c>
      <c r="H54" s="18">
        <f>'売上リスト '!$F54*'売上リスト '!$G54</f>
        <v>5000</v>
      </c>
      <c r="I54" s="17" t="s">
        <v>36</v>
      </c>
      <c r="J54" s="17" t="s">
        <v>17</v>
      </c>
      <c r="K54" s="19" t="s">
        <v>21</v>
      </c>
    </row>
    <row r="55" spans="1:11" x14ac:dyDescent="0.4">
      <c r="A55" s="20">
        <v>52</v>
      </c>
      <c r="B55" s="21">
        <v>45694</v>
      </c>
      <c r="C55" s="22" t="s">
        <v>22</v>
      </c>
      <c r="D55" s="23" t="str">
        <f>VLOOKUP(C55,商品一覧!$A$4:$D$18,2,FALSE)</f>
        <v>タオルハンカチ（婦人用）</v>
      </c>
      <c r="E55" s="23" t="str">
        <f>VLOOKUP(C55,商品一覧!$A$4:$D$18,3,FALSE)</f>
        <v>タオル</v>
      </c>
      <c r="F55" s="24">
        <f>VLOOKUP(C55,商品一覧!$A$4:$D$18,4,FALSE)</f>
        <v>500</v>
      </c>
      <c r="G55" s="23">
        <v>10</v>
      </c>
      <c r="H55" s="24">
        <f>'売上リスト '!$F55*'売上リスト '!$G55</f>
        <v>5000</v>
      </c>
      <c r="I55" s="23" t="s">
        <v>36</v>
      </c>
      <c r="J55" s="23" t="s">
        <v>17</v>
      </c>
      <c r="K55" s="25" t="s">
        <v>21</v>
      </c>
    </row>
    <row r="56" spans="1:11" x14ac:dyDescent="0.4">
      <c r="A56" s="14">
        <v>53</v>
      </c>
      <c r="B56" s="15">
        <v>45694</v>
      </c>
      <c r="C56" s="16" t="s">
        <v>44</v>
      </c>
      <c r="D56" s="17" t="str">
        <f>VLOOKUP(C56,商品一覧!$A$4:$D$18,2,FALSE)</f>
        <v>ポピーセレクションR</v>
      </c>
      <c r="E56" s="17" t="str">
        <f>VLOOKUP(C56,商品一覧!$A$4:$D$18,3,FALSE)</f>
        <v>カタログ</v>
      </c>
      <c r="F56" s="18">
        <f>VLOOKUP(C56,商品一覧!$A$4:$D$18,4,FALSE)</f>
        <v>3000</v>
      </c>
      <c r="G56" s="17">
        <v>4</v>
      </c>
      <c r="H56" s="18">
        <f>'売上リスト '!$F56*'売上リスト '!$G56</f>
        <v>12000</v>
      </c>
      <c r="I56" s="17" t="s">
        <v>19</v>
      </c>
      <c r="J56" s="17" t="s">
        <v>23</v>
      </c>
      <c r="K56" s="19" t="s">
        <v>21</v>
      </c>
    </row>
    <row r="57" spans="1:11" x14ac:dyDescent="0.4">
      <c r="A57" s="20">
        <v>54</v>
      </c>
      <c r="B57" s="21">
        <v>45695</v>
      </c>
      <c r="C57" s="22" t="s">
        <v>30</v>
      </c>
      <c r="D57" s="23" t="str">
        <f>VLOOKUP(C57,商品一覧!$A$4:$D$18,2,FALSE)</f>
        <v>プチチョコ詰め合わせ</v>
      </c>
      <c r="E57" s="23" t="str">
        <f>VLOOKUP(C57,商品一覧!$A$4:$D$18,3,FALSE)</f>
        <v>菓子</v>
      </c>
      <c r="F57" s="24">
        <f>VLOOKUP(C57,商品一覧!$A$4:$D$18,4,FALSE)</f>
        <v>600</v>
      </c>
      <c r="G57" s="23">
        <v>10</v>
      </c>
      <c r="H57" s="24">
        <f>'売上リスト '!$F57*'売上リスト '!$G57</f>
        <v>6000</v>
      </c>
      <c r="I57" s="23" t="s">
        <v>45</v>
      </c>
      <c r="J57" s="23" t="s">
        <v>17</v>
      </c>
      <c r="K57" s="25" t="s">
        <v>21</v>
      </c>
    </row>
    <row r="58" spans="1:11" x14ac:dyDescent="0.4">
      <c r="A58" s="14">
        <v>55</v>
      </c>
      <c r="B58" s="15">
        <v>45696</v>
      </c>
      <c r="C58" s="16" t="s">
        <v>22</v>
      </c>
      <c r="D58" s="17" t="str">
        <f>VLOOKUP(C58,商品一覧!$A$4:$D$18,2,FALSE)</f>
        <v>タオルハンカチ（婦人用）</v>
      </c>
      <c r="E58" s="17" t="str">
        <f>VLOOKUP(C58,商品一覧!$A$4:$D$18,3,FALSE)</f>
        <v>タオル</v>
      </c>
      <c r="F58" s="18">
        <f>VLOOKUP(C58,商品一覧!$A$4:$D$18,4,FALSE)</f>
        <v>500</v>
      </c>
      <c r="G58" s="17">
        <v>12</v>
      </c>
      <c r="H58" s="18">
        <f>'売上リスト '!$F58*'売上リスト '!$G58</f>
        <v>6000</v>
      </c>
      <c r="I58" s="17" t="s">
        <v>19</v>
      </c>
      <c r="J58" s="17" t="s">
        <v>17</v>
      </c>
      <c r="K58" s="19" t="s">
        <v>14</v>
      </c>
    </row>
    <row r="59" spans="1:11" x14ac:dyDescent="0.4">
      <c r="A59" s="20">
        <v>56</v>
      </c>
      <c r="B59" s="21">
        <v>45697</v>
      </c>
      <c r="C59" s="22" t="s">
        <v>22</v>
      </c>
      <c r="D59" s="23" t="str">
        <f>VLOOKUP(C59,商品一覧!$A$4:$D$18,2,FALSE)</f>
        <v>タオルハンカチ（婦人用）</v>
      </c>
      <c r="E59" s="23" t="str">
        <f>VLOOKUP(C59,商品一覧!$A$4:$D$18,3,FALSE)</f>
        <v>タオル</v>
      </c>
      <c r="F59" s="24">
        <f>VLOOKUP(C59,商品一覧!$A$4:$D$18,4,FALSE)</f>
        <v>500</v>
      </c>
      <c r="G59" s="23">
        <v>5</v>
      </c>
      <c r="H59" s="24">
        <f>'売上リスト '!$F59*'売上リスト '!$G59</f>
        <v>2500</v>
      </c>
      <c r="I59" s="23" t="s">
        <v>19</v>
      </c>
      <c r="J59" s="23" t="s">
        <v>23</v>
      </c>
      <c r="K59" s="25" t="s">
        <v>14</v>
      </c>
    </row>
    <row r="60" spans="1:11" x14ac:dyDescent="0.4">
      <c r="A60" s="14">
        <v>57</v>
      </c>
      <c r="B60" s="15">
        <v>45697</v>
      </c>
      <c r="C60" s="16" t="s">
        <v>38</v>
      </c>
      <c r="D60" s="17" t="str">
        <f>VLOOKUP(C60,商品一覧!$A$4:$D$18,2,FALSE)</f>
        <v>プチパイ詰め合わせ</v>
      </c>
      <c r="E60" s="17" t="str">
        <f>VLOOKUP(C60,商品一覧!$A$4:$D$18,3,FALSE)</f>
        <v>菓子</v>
      </c>
      <c r="F60" s="18">
        <f>VLOOKUP(C60,商品一覧!$A$4:$D$18,4,FALSE)</f>
        <v>800</v>
      </c>
      <c r="G60" s="17">
        <v>3</v>
      </c>
      <c r="H60" s="18">
        <f>'売上リスト '!$F60*'売上リスト '!$G60</f>
        <v>2400</v>
      </c>
      <c r="I60" s="17" t="s">
        <v>12</v>
      </c>
      <c r="J60" s="17" t="s">
        <v>46</v>
      </c>
      <c r="K60" s="19" t="s">
        <v>21</v>
      </c>
    </row>
    <row r="61" spans="1:11" x14ac:dyDescent="0.4">
      <c r="A61" s="20">
        <v>58</v>
      </c>
      <c r="B61" s="21">
        <v>45699</v>
      </c>
      <c r="C61" s="22" t="s">
        <v>22</v>
      </c>
      <c r="D61" s="23" t="str">
        <f>VLOOKUP(C61,商品一覧!$A$4:$D$18,2,FALSE)</f>
        <v>タオルハンカチ（婦人用）</v>
      </c>
      <c r="E61" s="23" t="str">
        <f>VLOOKUP(C61,商品一覧!$A$4:$D$18,3,FALSE)</f>
        <v>タオル</v>
      </c>
      <c r="F61" s="24">
        <f>VLOOKUP(C61,商品一覧!$A$4:$D$18,4,FALSE)</f>
        <v>500</v>
      </c>
      <c r="G61" s="23">
        <v>5</v>
      </c>
      <c r="H61" s="24">
        <f>'売上リスト '!$F61*'売上リスト '!$G61</f>
        <v>2500</v>
      </c>
      <c r="I61" s="23" t="s">
        <v>19</v>
      </c>
      <c r="J61" s="23" t="s">
        <v>23</v>
      </c>
      <c r="K61" s="25" t="s">
        <v>14</v>
      </c>
    </row>
    <row r="62" spans="1:11" x14ac:dyDescent="0.4">
      <c r="A62" s="14">
        <v>59</v>
      </c>
      <c r="B62" s="15">
        <v>45699</v>
      </c>
      <c r="C62" s="16" t="s">
        <v>22</v>
      </c>
      <c r="D62" s="17" t="str">
        <f>VLOOKUP(C62,商品一覧!$A$4:$D$18,2,FALSE)</f>
        <v>タオルハンカチ（婦人用）</v>
      </c>
      <c r="E62" s="17" t="str">
        <f>VLOOKUP(C62,商品一覧!$A$4:$D$18,3,FALSE)</f>
        <v>タオル</v>
      </c>
      <c r="F62" s="18">
        <f>VLOOKUP(C62,商品一覧!$A$4:$D$18,4,FALSE)</f>
        <v>500</v>
      </c>
      <c r="G62" s="17">
        <v>2</v>
      </c>
      <c r="H62" s="18">
        <f>'売上リスト '!$F62*'売上リスト '!$G62</f>
        <v>1000</v>
      </c>
      <c r="I62" s="17" t="s">
        <v>42</v>
      </c>
      <c r="J62" s="17" t="s">
        <v>23</v>
      </c>
      <c r="K62" s="19" t="s">
        <v>21</v>
      </c>
    </row>
    <row r="63" spans="1:11" x14ac:dyDescent="0.4">
      <c r="A63" s="20">
        <v>60</v>
      </c>
      <c r="B63" s="21">
        <v>45700</v>
      </c>
      <c r="C63" s="22" t="s">
        <v>18</v>
      </c>
      <c r="D63" s="23" t="str">
        <f>VLOOKUP(C63,商品一覧!$A$4:$D$18,2,FALSE)</f>
        <v>タオルハンカチ（紳士用）</v>
      </c>
      <c r="E63" s="23" t="str">
        <f>VLOOKUP(C63,商品一覧!$A$4:$D$18,3,FALSE)</f>
        <v>タオル</v>
      </c>
      <c r="F63" s="24">
        <f>VLOOKUP(C63,商品一覧!$A$4:$D$18,4,FALSE)</f>
        <v>500</v>
      </c>
      <c r="G63" s="23">
        <v>6</v>
      </c>
      <c r="H63" s="24">
        <f>'売上リスト '!$F63*'売上リスト '!$G63</f>
        <v>3000</v>
      </c>
      <c r="I63" s="23" t="s">
        <v>12</v>
      </c>
      <c r="J63" s="23" t="s">
        <v>26</v>
      </c>
      <c r="K63" s="25" t="s">
        <v>21</v>
      </c>
    </row>
    <row r="64" spans="1:11" x14ac:dyDescent="0.4">
      <c r="A64" s="14">
        <v>61</v>
      </c>
      <c r="B64" s="15">
        <v>45700</v>
      </c>
      <c r="C64" s="16" t="s">
        <v>30</v>
      </c>
      <c r="D64" s="17" t="str">
        <f>VLOOKUP(C64,商品一覧!$A$4:$D$18,2,FALSE)</f>
        <v>プチチョコ詰め合わせ</v>
      </c>
      <c r="E64" s="17" t="str">
        <f>VLOOKUP(C64,商品一覧!$A$4:$D$18,3,FALSE)</f>
        <v>菓子</v>
      </c>
      <c r="F64" s="18">
        <f>VLOOKUP(C64,商品一覧!$A$4:$D$18,4,FALSE)</f>
        <v>600</v>
      </c>
      <c r="G64" s="17">
        <v>2</v>
      </c>
      <c r="H64" s="18">
        <f>'売上リスト '!$F64*'売上リスト '!$G64</f>
        <v>1200</v>
      </c>
      <c r="I64" s="17" t="s">
        <v>12</v>
      </c>
      <c r="J64" s="17" t="s">
        <v>23</v>
      </c>
      <c r="K64" s="19" t="s">
        <v>21</v>
      </c>
    </row>
    <row r="65" spans="1:11" x14ac:dyDescent="0.4">
      <c r="A65" s="20">
        <v>62</v>
      </c>
      <c r="B65" s="21">
        <v>45700</v>
      </c>
      <c r="C65" s="22" t="s">
        <v>30</v>
      </c>
      <c r="D65" s="23" t="str">
        <f>VLOOKUP(C65,商品一覧!$A$4:$D$18,2,FALSE)</f>
        <v>プチチョコ詰め合わせ</v>
      </c>
      <c r="E65" s="23" t="str">
        <f>VLOOKUP(C65,商品一覧!$A$4:$D$18,3,FALSE)</f>
        <v>菓子</v>
      </c>
      <c r="F65" s="24">
        <f>VLOOKUP(C65,商品一覧!$A$4:$D$18,4,FALSE)</f>
        <v>600</v>
      </c>
      <c r="G65" s="23">
        <v>10</v>
      </c>
      <c r="H65" s="24">
        <f>'売上リスト '!$F65*'売上リスト '!$G65</f>
        <v>6000</v>
      </c>
      <c r="I65" s="23" t="s">
        <v>12</v>
      </c>
      <c r="J65" s="23" t="s">
        <v>17</v>
      </c>
      <c r="K65" s="25" t="s">
        <v>21</v>
      </c>
    </row>
    <row r="66" spans="1:11" x14ac:dyDescent="0.4">
      <c r="A66" s="14">
        <v>63</v>
      </c>
      <c r="B66" s="15">
        <v>45701</v>
      </c>
      <c r="C66" s="16" t="s">
        <v>30</v>
      </c>
      <c r="D66" s="17" t="str">
        <f>VLOOKUP(C66,商品一覧!$A$4:$D$18,2,FALSE)</f>
        <v>プチチョコ詰め合わせ</v>
      </c>
      <c r="E66" s="17" t="str">
        <f>VLOOKUP(C66,商品一覧!$A$4:$D$18,3,FALSE)</f>
        <v>菓子</v>
      </c>
      <c r="F66" s="18">
        <f>VLOOKUP(C66,商品一覧!$A$4:$D$18,4,FALSE)</f>
        <v>600</v>
      </c>
      <c r="G66" s="17">
        <v>8</v>
      </c>
      <c r="H66" s="18">
        <f>'売上リスト '!$F66*'売上リスト '!$G66</f>
        <v>4800</v>
      </c>
      <c r="I66" s="17" t="s">
        <v>12</v>
      </c>
      <c r="J66" s="17" t="s">
        <v>23</v>
      </c>
      <c r="K66" s="19" t="s">
        <v>21</v>
      </c>
    </row>
    <row r="67" spans="1:11" x14ac:dyDescent="0.4">
      <c r="A67" s="20">
        <v>64</v>
      </c>
      <c r="B67" s="21">
        <v>45701</v>
      </c>
      <c r="C67" s="22" t="s">
        <v>30</v>
      </c>
      <c r="D67" s="23" t="str">
        <f>VLOOKUP(C67,商品一覧!$A$4:$D$18,2,FALSE)</f>
        <v>プチチョコ詰め合わせ</v>
      </c>
      <c r="E67" s="23" t="str">
        <f>VLOOKUP(C67,商品一覧!$A$4:$D$18,3,FALSE)</f>
        <v>菓子</v>
      </c>
      <c r="F67" s="24">
        <f>VLOOKUP(C67,商品一覧!$A$4:$D$18,4,FALSE)</f>
        <v>600</v>
      </c>
      <c r="G67" s="23">
        <v>20</v>
      </c>
      <c r="H67" s="24">
        <f>'売上リスト '!$F67*'売上リスト '!$G67</f>
        <v>12000</v>
      </c>
      <c r="I67" s="23" t="s">
        <v>12</v>
      </c>
      <c r="J67" s="23" t="s">
        <v>17</v>
      </c>
      <c r="K67" s="25" t="s">
        <v>21</v>
      </c>
    </row>
    <row r="68" spans="1:11" x14ac:dyDescent="0.4">
      <c r="A68" s="14">
        <v>65</v>
      </c>
      <c r="B68" s="15">
        <v>45701</v>
      </c>
      <c r="C68" s="16" t="s">
        <v>30</v>
      </c>
      <c r="D68" s="17" t="str">
        <f>VLOOKUP(C68,商品一覧!$A$4:$D$18,2,FALSE)</f>
        <v>プチチョコ詰め合わせ</v>
      </c>
      <c r="E68" s="17" t="str">
        <f>VLOOKUP(C68,商品一覧!$A$4:$D$18,3,FALSE)</f>
        <v>菓子</v>
      </c>
      <c r="F68" s="18">
        <f>VLOOKUP(C68,商品一覧!$A$4:$D$18,4,FALSE)</f>
        <v>600</v>
      </c>
      <c r="G68" s="17">
        <v>3</v>
      </c>
      <c r="H68" s="18">
        <f>'売上リスト '!$F68*'売上リスト '!$G68</f>
        <v>1800</v>
      </c>
      <c r="I68" s="17" t="s">
        <v>12</v>
      </c>
      <c r="J68" s="17" t="s">
        <v>29</v>
      </c>
      <c r="K68" s="19" t="s">
        <v>21</v>
      </c>
    </row>
    <row r="69" spans="1:11" x14ac:dyDescent="0.4">
      <c r="A69" s="20">
        <v>66</v>
      </c>
      <c r="B69" s="21">
        <v>45702</v>
      </c>
      <c r="C69" s="22" t="s">
        <v>43</v>
      </c>
      <c r="D69" s="23" t="str">
        <f>VLOOKUP(C69,商品一覧!$A$4:$D$18,2,FALSE)</f>
        <v>フェイスタオル</v>
      </c>
      <c r="E69" s="23" t="str">
        <f>VLOOKUP(C69,商品一覧!$A$4:$D$18,3,FALSE)</f>
        <v>タオル</v>
      </c>
      <c r="F69" s="24">
        <f>VLOOKUP(C69,商品一覧!$A$4:$D$18,4,FALSE)</f>
        <v>800</v>
      </c>
      <c r="G69" s="23">
        <v>2</v>
      </c>
      <c r="H69" s="24">
        <f>'売上リスト '!$F69*'売上リスト '!$G69</f>
        <v>1600</v>
      </c>
      <c r="I69" s="23" t="s">
        <v>19</v>
      </c>
      <c r="J69" s="23" t="s">
        <v>23</v>
      </c>
      <c r="K69" s="25" t="s">
        <v>14</v>
      </c>
    </row>
    <row r="70" spans="1:11" x14ac:dyDescent="0.4">
      <c r="A70" s="14">
        <v>67</v>
      </c>
      <c r="B70" s="15">
        <v>45702</v>
      </c>
      <c r="C70" s="16" t="s">
        <v>30</v>
      </c>
      <c r="D70" s="17" t="str">
        <f>VLOOKUP(C70,商品一覧!$A$4:$D$18,2,FALSE)</f>
        <v>プチチョコ詰め合わせ</v>
      </c>
      <c r="E70" s="17" t="str">
        <f>VLOOKUP(C70,商品一覧!$A$4:$D$18,3,FALSE)</f>
        <v>菓子</v>
      </c>
      <c r="F70" s="18">
        <f>VLOOKUP(C70,商品一覧!$A$4:$D$18,4,FALSE)</f>
        <v>600</v>
      </c>
      <c r="G70" s="17">
        <v>5</v>
      </c>
      <c r="H70" s="18">
        <f>'売上リスト '!$F70*'売上リスト '!$G70</f>
        <v>3000</v>
      </c>
      <c r="I70" s="17" t="s">
        <v>12</v>
      </c>
      <c r="J70" s="17" t="s">
        <v>29</v>
      </c>
      <c r="K70" s="19" t="s">
        <v>21</v>
      </c>
    </row>
    <row r="71" spans="1:11" x14ac:dyDescent="0.4">
      <c r="A71" s="20">
        <v>68</v>
      </c>
      <c r="B71" s="21">
        <v>45702</v>
      </c>
      <c r="C71" s="22" t="s">
        <v>11</v>
      </c>
      <c r="D71" s="23" t="str">
        <f>VLOOKUP(C71,商品一覧!$A$4:$D$18,2,FALSE)</f>
        <v>スイーツバラエティ</v>
      </c>
      <c r="E71" s="23" t="str">
        <f>VLOOKUP(C71,商品一覧!$A$4:$D$18,3,FALSE)</f>
        <v>菓子</v>
      </c>
      <c r="F71" s="24">
        <f>VLOOKUP(C71,商品一覧!$A$4:$D$18,4,FALSE)</f>
        <v>2500</v>
      </c>
      <c r="G71" s="23">
        <v>3</v>
      </c>
      <c r="H71" s="24">
        <f>'売上リスト '!$F71*'売上リスト '!$G71</f>
        <v>7500</v>
      </c>
      <c r="I71" s="23" t="s">
        <v>12</v>
      </c>
      <c r="J71" s="23" t="s">
        <v>17</v>
      </c>
      <c r="K71" s="25" t="s">
        <v>14</v>
      </c>
    </row>
    <row r="72" spans="1:11" x14ac:dyDescent="0.4">
      <c r="A72" s="14">
        <v>69</v>
      </c>
      <c r="B72" s="15">
        <v>45703</v>
      </c>
      <c r="C72" s="16" t="s">
        <v>31</v>
      </c>
      <c r="D72" s="17" t="str">
        <f>VLOOKUP(C72,商品一覧!$A$4:$D$18,2,FALSE)</f>
        <v>鯛まんじゅう</v>
      </c>
      <c r="E72" s="17" t="str">
        <f>VLOOKUP(C72,商品一覧!$A$4:$D$18,3,FALSE)</f>
        <v>菓子</v>
      </c>
      <c r="F72" s="18">
        <f>VLOOKUP(C72,商品一覧!$A$4:$D$18,4,FALSE)</f>
        <v>200</v>
      </c>
      <c r="G72" s="17">
        <v>10</v>
      </c>
      <c r="H72" s="18">
        <f>'売上リスト '!$F72*'売上リスト '!$G72</f>
        <v>2000</v>
      </c>
      <c r="I72" s="17" t="s">
        <v>12</v>
      </c>
      <c r="J72" s="17" t="s">
        <v>26</v>
      </c>
      <c r="K72" s="19" t="s">
        <v>14</v>
      </c>
    </row>
    <row r="73" spans="1:11" x14ac:dyDescent="0.4">
      <c r="A73" s="20">
        <v>70</v>
      </c>
      <c r="B73" s="21">
        <v>45705</v>
      </c>
      <c r="C73" s="22" t="s">
        <v>11</v>
      </c>
      <c r="D73" s="23" t="str">
        <f>VLOOKUP(C73,商品一覧!$A$4:$D$18,2,FALSE)</f>
        <v>スイーツバラエティ</v>
      </c>
      <c r="E73" s="23" t="str">
        <f>VLOOKUP(C73,商品一覧!$A$4:$D$18,3,FALSE)</f>
        <v>菓子</v>
      </c>
      <c r="F73" s="24">
        <f>VLOOKUP(C73,商品一覧!$A$4:$D$18,4,FALSE)</f>
        <v>2500</v>
      </c>
      <c r="G73" s="23">
        <v>1</v>
      </c>
      <c r="H73" s="24">
        <f>'売上リスト '!$F73*'売上リスト '!$G73</f>
        <v>2500</v>
      </c>
      <c r="I73" s="23" t="s">
        <v>16</v>
      </c>
      <c r="J73" s="23" t="s">
        <v>23</v>
      </c>
      <c r="K73" s="25" t="s">
        <v>21</v>
      </c>
    </row>
    <row r="74" spans="1:11" x14ac:dyDescent="0.4">
      <c r="A74" s="14">
        <v>71</v>
      </c>
      <c r="B74" s="15">
        <v>45705</v>
      </c>
      <c r="C74" s="16" t="s">
        <v>15</v>
      </c>
      <c r="D74" s="17" t="str">
        <f>VLOOKUP(C74,商品一覧!$A$4:$D$18,2,FALSE)</f>
        <v>紅白ワインセット</v>
      </c>
      <c r="E74" s="17" t="str">
        <f>VLOOKUP(C74,商品一覧!$A$4:$D$18,3,FALSE)</f>
        <v>酒</v>
      </c>
      <c r="F74" s="18">
        <f>VLOOKUP(C74,商品一覧!$A$4:$D$18,4,FALSE)</f>
        <v>6000</v>
      </c>
      <c r="G74" s="17">
        <v>1</v>
      </c>
      <c r="H74" s="18">
        <f>'売上リスト '!$F74*'売上リスト '!$G74</f>
        <v>6000</v>
      </c>
      <c r="I74" s="17" t="s">
        <v>16</v>
      </c>
      <c r="J74" s="17" t="s">
        <v>23</v>
      </c>
      <c r="K74" s="19" t="s">
        <v>21</v>
      </c>
    </row>
    <row r="75" spans="1:11" x14ac:dyDescent="0.4">
      <c r="A75" s="20">
        <v>72</v>
      </c>
      <c r="B75" s="21">
        <v>45706</v>
      </c>
      <c r="C75" s="22" t="s">
        <v>40</v>
      </c>
      <c r="D75" s="23" t="str">
        <f>VLOOKUP(C75,商品一覧!$A$4:$D$18,2,FALSE)</f>
        <v>タオルセット</v>
      </c>
      <c r="E75" s="23" t="str">
        <f>VLOOKUP(C75,商品一覧!$A$4:$D$18,3,FALSE)</f>
        <v>タオル</v>
      </c>
      <c r="F75" s="24">
        <f>VLOOKUP(C75,商品一覧!$A$4:$D$18,4,FALSE)</f>
        <v>3000</v>
      </c>
      <c r="G75" s="23">
        <v>2</v>
      </c>
      <c r="H75" s="24">
        <f>'売上リスト '!$F75*'売上リスト '!$G75</f>
        <v>6000</v>
      </c>
      <c r="I75" s="23" t="s">
        <v>16</v>
      </c>
      <c r="J75" s="23" t="s">
        <v>17</v>
      </c>
      <c r="K75" s="25" t="s">
        <v>21</v>
      </c>
    </row>
    <row r="76" spans="1:11" x14ac:dyDescent="0.4">
      <c r="A76" s="14">
        <v>73</v>
      </c>
      <c r="B76" s="15">
        <v>45707</v>
      </c>
      <c r="C76" s="16" t="s">
        <v>44</v>
      </c>
      <c r="D76" s="17" t="str">
        <f>VLOOKUP(C76,商品一覧!$A$4:$D$18,2,FALSE)</f>
        <v>ポピーセレクションR</v>
      </c>
      <c r="E76" s="17" t="str">
        <f>VLOOKUP(C76,商品一覧!$A$4:$D$18,3,FALSE)</f>
        <v>カタログ</v>
      </c>
      <c r="F76" s="18">
        <f>VLOOKUP(C76,商品一覧!$A$4:$D$18,4,FALSE)</f>
        <v>3000</v>
      </c>
      <c r="G76" s="17">
        <v>4</v>
      </c>
      <c r="H76" s="18">
        <f>'売上リスト '!$F76*'売上リスト '!$G76</f>
        <v>12000</v>
      </c>
      <c r="I76" s="17" t="s">
        <v>19</v>
      </c>
      <c r="J76" s="17" t="s">
        <v>23</v>
      </c>
      <c r="K76" s="19" t="s">
        <v>21</v>
      </c>
    </row>
    <row r="77" spans="1:11" x14ac:dyDescent="0.4">
      <c r="A77" s="20">
        <v>74</v>
      </c>
      <c r="B77" s="21">
        <v>45707</v>
      </c>
      <c r="C77" s="22" t="s">
        <v>11</v>
      </c>
      <c r="D77" s="23" t="str">
        <f>VLOOKUP(C77,商品一覧!$A$4:$D$18,2,FALSE)</f>
        <v>スイーツバラエティ</v>
      </c>
      <c r="E77" s="23" t="str">
        <f>VLOOKUP(C77,商品一覧!$A$4:$D$18,3,FALSE)</f>
        <v>菓子</v>
      </c>
      <c r="F77" s="24">
        <f>VLOOKUP(C77,商品一覧!$A$4:$D$18,4,FALSE)</f>
        <v>2500</v>
      </c>
      <c r="G77" s="23">
        <v>1</v>
      </c>
      <c r="H77" s="24">
        <f>'売上リスト '!$F77*'売上リスト '!$G77</f>
        <v>2500</v>
      </c>
      <c r="I77" s="23" t="s">
        <v>42</v>
      </c>
      <c r="J77" s="23" t="s">
        <v>23</v>
      </c>
      <c r="K77" s="25" t="s">
        <v>21</v>
      </c>
    </row>
    <row r="78" spans="1:11" x14ac:dyDescent="0.4">
      <c r="A78" s="14">
        <v>75</v>
      </c>
      <c r="B78" s="15">
        <v>45707</v>
      </c>
      <c r="C78" s="16" t="s">
        <v>25</v>
      </c>
      <c r="D78" s="17" t="str">
        <f>VLOOKUP(C78,商品一覧!$A$4:$D$18,2,FALSE)</f>
        <v>ポピーセレクションG</v>
      </c>
      <c r="E78" s="17" t="str">
        <f>VLOOKUP(C78,商品一覧!$A$4:$D$18,3,FALSE)</f>
        <v>カタログ</v>
      </c>
      <c r="F78" s="18">
        <f>VLOOKUP(C78,商品一覧!$A$4:$D$18,4,FALSE)</f>
        <v>5000</v>
      </c>
      <c r="G78" s="17">
        <v>2</v>
      </c>
      <c r="H78" s="18">
        <f>'売上リスト '!$F78*'売上リスト '!$G78</f>
        <v>10000</v>
      </c>
      <c r="I78" s="17" t="s">
        <v>16</v>
      </c>
      <c r="J78" s="17" t="s">
        <v>23</v>
      </c>
      <c r="K78" s="19" t="s">
        <v>21</v>
      </c>
    </row>
    <row r="79" spans="1:11" x14ac:dyDescent="0.4">
      <c r="A79" s="20">
        <v>76</v>
      </c>
      <c r="B79" s="21">
        <v>45708</v>
      </c>
      <c r="C79" s="22" t="s">
        <v>40</v>
      </c>
      <c r="D79" s="23" t="str">
        <f>VLOOKUP(C79,商品一覧!$A$4:$D$18,2,FALSE)</f>
        <v>タオルセット</v>
      </c>
      <c r="E79" s="23" t="str">
        <f>VLOOKUP(C79,商品一覧!$A$4:$D$18,3,FALSE)</f>
        <v>タオル</v>
      </c>
      <c r="F79" s="24">
        <f>VLOOKUP(C79,商品一覧!$A$4:$D$18,4,FALSE)</f>
        <v>3000</v>
      </c>
      <c r="G79" s="23">
        <v>1</v>
      </c>
      <c r="H79" s="24">
        <f>'売上リスト '!$F79*'売上リスト '!$G79</f>
        <v>3000</v>
      </c>
      <c r="I79" s="23" t="s">
        <v>42</v>
      </c>
      <c r="J79" s="23" t="s">
        <v>23</v>
      </c>
      <c r="K79" s="25" t="s">
        <v>21</v>
      </c>
    </row>
    <row r="80" spans="1:11" x14ac:dyDescent="0.4">
      <c r="A80" s="14">
        <v>77</v>
      </c>
      <c r="B80" s="15">
        <v>45708</v>
      </c>
      <c r="C80" s="16" t="s">
        <v>43</v>
      </c>
      <c r="D80" s="17" t="str">
        <f>VLOOKUP(C80,商品一覧!$A$4:$D$18,2,FALSE)</f>
        <v>フェイスタオル</v>
      </c>
      <c r="E80" s="17" t="str">
        <f>VLOOKUP(C80,商品一覧!$A$4:$D$18,3,FALSE)</f>
        <v>タオル</v>
      </c>
      <c r="F80" s="18">
        <f>VLOOKUP(C80,商品一覧!$A$4:$D$18,4,FALSE)</f>
        <v>800</v>
      </c>
      <c r="G80" s="17">
        <v>2</v>
      </c>
      <c r="H80" s="18">
        <f>'売上リスト '!$F80*'売上リスト '!$G80</f>
        <v>1600</v>
      </c>
      <c r="I80" s="17" t="s">
        <v>12</v>
      </c>
      <c r="J80" s="17" t="s">
        <v>46</v>
      </c>
      <c r="K80" s="19" t="s">
        <v>47</v>
      </c>
    </row>
    <row r="81" spans="1:11" x14ac:dyDescent="0.4">
      <c r="A81" s="20">
        <v>78</v>
      </c>
      <c r="B81" s="21">
        <v>45708</v>
      </c>
      <c r="C81" s="22" t="s">
        <v>48</v>
      </c>
      <c r="D81" s="23" t="str">
        <f>VLOOKUP(C81,商品一覧!$A$4:$D$18,2,FALSE)</f>
        <v>バスタオル</v>
      </c>
      <c r="E81" s="23" t="str">
        <f>VLOOKUP(C81,商品一覧!$A$4:$D$18,3,FALSE)</f>
        <v>タオル</v>
      </c>
      <c r="F81" s="24">
        <f>VLOOKUP(C81,商品一覧!$A$4:$D$18,4,FALSE)</f>
        <v>1800</v>
      </c>
      <c r="G81" s="23">
        <v>1</v>
      </c>
      <c r="H81" s="24">
        <f>'売上リスト '!$F81*'売上リスト '!$G81</f>
        <v>1800</v>
      </c>
      <c r="I81" s="23" t="s">
        <v>49</v>
      </c>
      <c r="J81" s="23" t="s">
        <v>23</v>
      </c>
      <c r="K81" s="25" t="s">
        <v>14</v>
      </c>
    </row>
    <row r="82" spans="1:11" x14ac:dyDescent="0.4">
      <c r="A82" s="14">
        <v>79</v>
      </c>
      <c r="B82" s="15">
        <v>45711</v>
      </c>
      <c r="C82" s="16" t="s">
        <v>50</v>
      </c>
      <c r="D82" s="17" t="str">
        <f>VLOOKUP(C82,商品一覧!$A$4:$D$18,2,FALSE)</f>
        <v>タオルセット</v>
      </c>
      <c r="E82" s="17" t="str">
        <f>VLOOKUP(C82,商品一覧!$A$4:$D$18,3,FALSE)</f>
        <v>タオル</v>
      </c>
      <c r="F82" s="18">
        <f>VLOOKUP(C82,商品一覧!$A$4:$D$18,4,FALSE)</f>
        <v>3000</v>
      </c>
      <c r="G82" s="17">
        <v>1</v>
      </c>
      <c r="H82" s="18">
        <f>'売上リスト '!$F82*'売上リスト '!$G82</f>
        <v>3000</v>
      </c>
      <c r="I82" s="17" t="s">
        <v>33</v>
      </c>
      <c r="J82" s="17" t="s">
        <v>13</v>
      </c>
      <c r="K82" s="19" t="s">
        <v>35</v>
      </c>
    </row>
    <row r="83" spans="1:11" x14ac:dyDescent="0.4">
      <c r="A83" s="20">
        <v>80</v>
      </c>
      <c r="B83" s="21">
        <v>45711</v>
      </c>
      <c r="C83" s="22" t="s">
        <v>32</v>
      </c>
      <c r="D83" s="23" t="str">
        <f>VLOOKUP(C83,商品一覧!$A$4:$D$18,2,FALSE)</f>
        <v>スイーツバラエティ</v>
      </c>
      <c r="E83" s="23" t="str">
        <f>VLOOKUP(C83,商品一覧!$A$4:$D$18,3,FALSE)</f>
        <v>菓子</v>
      </c>
      <c r="F83" s="24">
        <f>VLOOKUP(C83,商品一覧!$A$4:$D$18,4,FALSE)</f>
        <v>2500</v>
      </c>
      <c r="G83" s="23">
        <v>1</v>
      </c>
      <c r="H83" s="24">
        <f>'売上リスト '!$F83*'売上リスト '!$G83</f>
        <v>2500</v>
      </c>
      <c r="I83" s="23" t="s">
        <v>33</v>
      </c>
      <c r="J83" s="23" t="s">
        <v>51</v>
      </c>
      <c r="K83" s="25" t="s">
        <v>52</v>
      </c>
    </row>
    <row r="84" spans="1:11" x14ac:dyDescent="0.4">
      <c r="A84" s="14">
        <v>81</v>
      </c>
      <c r="B84" s="15">
        <v>45712</v>
      </c>
      <c r="C84" s="16" t="s">
        <v>24</v>
      </c>
      <c r="D84" s="17" t="str">
        <f>VLOOKUP(C84,商品一覧!$A$4:$D$18,2,FALSE)</f>
        <v>日本酒飲み比べセット</v>
      </c>
      <c r="E84" s="17" t="str">
        <f>VLOOKUP(C84,商品一覧!$A$4:$D$18,3,FALSE)</f>
        <v>酒</v>
      </c>
      <c r="F84" s="18">
        <f>VLOOKUP(C84,商品一覧!$A$4:$D$18,4,FALSE)</f>
        <v>7800</v>
      </c>
      <c r="G84" s="17">
        <v>1</v>
      </c>
      <c r="H84" s="18">
        <f>'売上リスト '!$F84*'売上リスト '!$G84</f>
        <v>7800</v>
      </c>
      <c r="I84" s="17" t="s">
        <v>19</v>
      </c>
      <c r="J84" s="17" t="s">
        <v>37</v>
      </c>
      <c r="K84" s="19" t="s">
        <v>14</v>
      </c>
    </row>
    <row r="85" spans="1:11" x14ac:dyDescent="0.4">
      <c r="A85" s="20">
        <v>82</v>
      </c>
      <c r="B85" s="21">
        <v>45713</v>
      </c>
      <c r="C85" s="22" t="s">
        <v>15</v>
      </c>
      <c r="D85" s="23" t="str">
        <f>VLOOKUP(C85,商品一覧!$A$4:$D$18,2,FALSE)</f>
        <v>紅白ワインセット</v>
      </c>
      <c r="E85" s="23" t="str">
        <f>VLOOKUP(C85,商品一覧!$A$4:$D$18,3,FALSE)</f>
        <v>酒</v>
      </c>
      <c r="F85" s="24">
        <f>VLOOKUP(C85,商品一覧!$A$4:$D$18,4,FALSE)</f>
        <v>6000</v>
      </c>
      <c r="G85" s="23">
        <v>1</v>
      </c>
      <c r="H85" s="24">
        <f>'売上リスト '!$F85*'売上リスト '!$G85</f>
        <v>6000</v>
      </c>
      <c r="I85" s="23" t="s">
        <v>19</v>
      </c>
      <c r="J85" s="23" t="s">
        <v>37</v>
      </c>
      <c r="K85" s="25" t="s">
        <v>14</v>
      </c>
    </row>
    <row r="86" spans="1:11" x14ac:dyDescent="0.4">
      <c r="A86" s="14">
        <v>83</v>
      </c>
      <c r="B86" s="15">
        <v>45714</v>
      </c>
      <c r="C86" s="16" t="s">
        <v>22</v>
      </c>
      <c r="D86" s="17" t="str">
        <f>VLOOKUP(C86,商品一覧!$A$4:$D$18,2,FALSE)</f>
        <v>タオルハンカチ（婦人用）</v>
      </c>
      <c r="E86" s="17" t="str">
        <f>VLOOKUP(C86,商品一覧!$A$4:$D$18,3,FALSE)</f>
        <v>タオル</v>
      </c>
      <c r="F86" s="18">
        <f>VLOOKUP(C86,商品一覧!$A$4:$D$18,4,FALSE)</f>
        <v>500</v>
      </c>
      <c r="G86" s="17">
        <v>4</v>
      </c>
      <c r="H86" s="18">
        <f>'売上リスト '!$F86*'売上リスト '!$G86</f>
        <v>2000</v>
      </c>
      <c r="I86" s="17" t="s">
        <v>36</v>
      </c>
      <c r="J86" s="17" t="s">
        <v>23</v>
      </c>
      <c r="K86" s="19" t="s">
        <v>14</v>
      </c>
    </row>
    <row r="87" spans="1:11" x14ac:dyDescent="0.4">
      <c r="A87" s="20">
        <v>84</v>
      </c>
      <c r="B87" s="21">
        <v>45714</v>
      </c>
      <c r="C87" s="22" t="s">
        <v>40</v>
      </c>
      <c r="D87" s="23" t="str">
        <f>VLOOKUP(C87,商品一覧!$A$4:$D$18,2,FALSE)</f>
        <v>タオルセット</v>
      </c>
      <c r="E87" s="23" t="str">
        <f>VLOOKUP(C87,商品一覧!$A$4:$D$18,3,FALSE)</f>
        <v>タオル</v>
      </c>
      <c r="F87" s="24">
        <f>VLOOKUP(C87,商品一覧!$A$4:$D$18,4,FALSE)</f>
        <v>3000</v>
      </c>
      <c r="G87" s="23">
        <v>1</v>
      </c>
      <c r="H87" s="24">
        <f>'売上リスト '!$F87*'売上リスト '!$G87</f>
        <v>3000</v>
      </c>
      <c r="I87" s="23" t="s">
        <v>16</v>
      </c>
      <c r="J87" s="23" t="s">
        <v>23</v>
      </c>
      <c r="K87" s="25" t="s">
        <v>21</v>
      </c>
    </row>
    <row r="88" spans="1:11" x14ac:dyDescent="0.4">
      <c r="A88" s="14">
        <v>85</v>
      </c>
      <c r="B88" s="15">
        <v>45715</v>
      </c>
      <c r="C88" s="16" t="s">
        <v>31</v>
      </c>
      <c r="D88" s="17" t="str">
        <f>VLOOKUP(C88,商品一覧!$A$4:$D$18,2,FALSE)</f>
        <v>鯛まんじゅう</v>
      </c>
      <c r="E88" s="17" t="str">
        <f>VLOOKUP(C88,商品一覧!$A$4:$D$18,3,FALSE)</f>
        <v>菓子</v>
      </c>
      <c r="F88" s="18">
        <f>VLOOKUP(C88,商品一覧!$A$4:$D$18,4,FALSE)</f>
        <v>200</v>
      </c>
      <c r="G88" s="17">
        <v>10</v>
      </c>
      <c r="H88" s="18">
        <f>'売上リスト '!$F88*'売上リスト '!$G88</f>
        <v>2000</v>
      </c>
      <c r="I88" s="17" t="s">
        <v>16</v>
      </c>
      <c r="J88" s="17" t="s">
        <v>17</v>
      </c>
      <c r="K88" s="19" t="s">
        <v>14</v>
      </c>
    </row>
    <row r="89" spans="1:11" x14ac:dyDescent="0.4">
      <c r="A89" s="20">
        <v>86</v>
      </c>
      <c r="B89" s="21">
        <v>45715</v>
      </c>
      <c r="C89" s="22" t="s">
        <v>24</v>
      </c>
      <c r="D89" s="23" t="str">
        <f>VLOOKUP(C89,商品一覧!$A$4:$D$18,2,FALSE)</f>
        <v>日本酒飲み比べセット</v>
      </c>
      <c r="E89" s="23" t="str">
        <f>VLOOKUP(C89,商品一覧!$A$4:$D$18,3,FALSE)</f>
        <v>酒</v>
      </c>
      <c r="F89" s="24">
        <f>VLOOKUP(C89,商品一覧!$A$4:$D$18,4,FALSE)</f>
        <v>7800</v>
      </c>
      <c r="G89" s="23">
        <v>1</v>
      </c>
      <c r="H89" s="24">
        <f>'売上リスト '!$F89*'売上リスト '!$G89</f>
        <v>7800</v>
      </c>
      <c r="I89" s="23" t="s">
        <v>16</v>
      </c>
      <c r="J89" s="23" t="s">
        <v>17</v>
      </c>
      <c r="K89" s="25" t="s">
        <v>21</v>
      </c>
    </row>
    <row r="90" spans="1:11" x14ac:dyDescent="0.4">
      <c r="A90" s="14">
        <v>87</v>
      </c>
      <c r="B90" s="15">
        <v>45716</v>
      </c>
      <c r="C90" s="16" t="s">
        <v>40</v>
      </c>
      <c r="D90" s="17" t="str">
        <f>VLOOKUP(C90,商品一覧!$A$4:$D$18,2,FALSE)</f>
        <v>タオルセット</v>
      </c>
      <c r="E90" s="17" t="str">
        <f>VLOOKUP(C90,商品一覧!$A$4:$D$18,3,FALSE)</f>
        <v>タオル</v>
      </c>
      <c r="F90" s="18">
        <f>VLOOKUP(C90,商品一覧!$A$4:$D$18,4,FALSE)</f>
        <v>3000</v>
      </c>
      <c r="G90" s="17">
        <v>3</v>
      </c>
      <c r="H90" s="18">
        <f>'売上リスト '!$F90*'売上リスト '!$G90</f>
        <v>9000</v>
      </c>
      <c r="I90" s="17" t="s">
        <v>19</v>
      </c>
      <c r="J90" s="17" t="s">
        <v>23</v>
      </c>
      <c r="K90" s="19" t="s">
        <v>14</v>
      </c>
    </row>
    <row r="91" spans="1:11" x14ac:dyDescent="0.4">
      <c r="A91" s="20">
        <v>88</v>
      </c>
      <c r="B91" s="21">
        <v>45717</v>
      </c>
      <c r="C91" s="22" t="s">
        <v>41</v>
      </c>
      <c r="D91" s="23" t="str">
        <f>VLOOKUP(C91,商品一覧!$A$4:$D$18,2,FALSE)</f>
        <v>バスタオル</v>
      </c>
      <c r="E91" s="23" t="str">
        <f>VLOOKUP(C91,商品一覧!$A$4:$D$18,3,FALSE)</f>
        <v>タオル</v>
      </c>
      <c r="F91" s="24">
        <f>VLOOKUP(C91,商品一覧!$A$4:$D$18,4,FALSE)</f>
        <v>1800</v>
      </c>
      <c r="G91" s="23">
        <v>1</v>
      </c>
      <c r="H91" s="24">
        <f>'売上リスト '!$F91*'売上リスト '!$G91</f>
        <v>1800</v>
      </c>
      <c r="I91" s="23" t="s">
        <v>42</v>
      </c>
      <c r="J91" s="23" t="s">
        <v>29</v>
      </c>
      <c r="K91" s="25" t="s">
        <v>21</v>
      </c>
    </row>
    <row r="92" spans="1:11" x14ac:dyDescent="0.4">
      <c r="A92" s="14">
        <v>89</v>
      </c>
      <c r="B92" s="15">
        <v>45717</v>
      </c>
      <c r="C92" s="16" t="s">
        <v>43</v>
      </c>
      <c r="D92" s="17" t="str">
        <f>VLOOKUP(C92,商品一覧!$A$4:$D$18,2,FALSE)</f>
        <v>フェイスタオル</v>
      </c>
      <c r="E92" s="17" t="str">
        <f>VLOOKUP(C92,商品一覧!$A$4:$D$18,3,FALSE)</f>
        <v>タオル</v>
      </c>
      <c r="F92" s="18">
        <f>VLOOKUP(C92,商品一覧!$A$4:$D$18,4,FALSE)</f>
        <v>800</v>
      </c>
      <c r="G92" s="17">
        <v>1</v>
      </c>
      <c r="H92" s="18">
        <f>'売上リスト '!$F92*'売上リスト '!$G92</f>
        <v>800</v>
      </c>
      <c r="I92" s="17" t="s">
        <v>42</v>
      </c>
      <c r="J92" s="17" t="s">
        <v>29</v>
      </c>
      <c r="K92" s="19" t="s">
        <v>21</v>
      </c>
    </row>
    <row r="93" spans="1:11" x14ac:dyDescent="0.4">
      <c r="A93" s="20">
        <v>90</v>
      </c>
      <c r="B93" s="21">
        <v>45717</v>
      </c>
      <c r="C93" s="22" t="s">
        <v>11</v>
      </c>
      <c r="D93" s="23" t="str">
        <f>VLOOKUP(C93,商品一覧!$A$4:$D$18,2,FALSE)</f>
        <v>スイーツバラエティ</v>
      </c>
      <c r="E93" s="23" t="str">
        <f>VLOOKUP(C93,商品一覧!$A$4:$D$18,3,FALSE)</f>
        <v>菓子</v>
      </c>
      <c r="F93" s="24">
        <f>VLOOKUP(C93,商品一覧!$A$4:$D$18,4,FALSE)</f>
        <v>2500</v>
      </c>
      <c r="G93" s="23">
        <v>1</v>
      </c>
      <c r="H93" s="24">
        <f>'売上リスト '!$F93*'売上リスト '!$G93</f>
        <v>2500</v>
      </c>
      <c r="I93" s="23" t="s">
        <v>12</v>
      </c>
      <c r="J93" s="23" t="s">
        <v>46</v>
      </c>
      <c r="K93" s="25" t="s">
        <v>14</v>
      </c>
    </row>
    <row r="94" spans="1:11" x14ac:dyDescent="0.4">
      <c r="A94" s="14">
        <v>91</v>
      </c>
      <c r="B94" s="15">
        <v>45718</v>
      </c>
      <c r="C94" s="16" t="s">
        <v>24</v>
      </c>
      <c r="D94" s="17" t="str">
        <f>VLOOKUP(C94,商品一覧!$A$4:$D$18,2,FALSE)</f>
        <v>日本酒飲み比べセット</v>
      </c>
      <c r="E94" s="17" t="str">
        <f>VLOOKUP(C94,商品一覧!$A$4:$D$18,3,FALSE)</f>
        <v>酒</v>
      </c>
      <c r="F94" s="18">
        <f>VLOOKUP(C94,商品一覧!$A$4:$D$18,4,FALSE)</f>
        <v>7800</v>
      </c>
      <c r="G94" s="17">
        <v>1</v>
      </c>
      <c r="H94" s="18">
        <f>'売上リスト '!$F94*'売上リスト '!$G94</f>
        <v>7800</v>
      </c>
      <c r="I94" s="17" t="s">
        <v>16</v>
      </c>
      <c r="J94" s="17" t="s">
        <v>37</v>
      </c>
      <c r="K94" s="19" t="s">
        <v>14</v>
      </c>
    </row>
    <row r="95" spans="1:11" x14ac:dyDescent="0.4">
      <c r="A95" s="20">
        <v>92</v>
      </c>
      <c r="B95" s="21">
        <v>45719</v>
      </c>
      <c r="C95" s="22" t="s">
        <v>15</v>
      </c>
      <c r="D95" s="23" t="str">
        <f>VLOOKUP(C95,商品一覧!$A$4:$D$18,2,FALSE)</f>
        <v>紅白ワインセット</v>
      </c>
      <c r="E95" s="23" t="str">
        <f>VLOOKUP(C95,商品一覧!$A$4:$D$18,3,FALSE)</f>
        <v>酒</v>
      </c>
      <c r="F95" s="24">
        <f>VLOOKUP(C95,商品一覧!$A$4:$D$18,4,FALSE)</f>
        <v>6000</v>
      </c>
      <c r="G95" s="23">
        <v>1</v>
      </c>
      <c r="H95" s="24">
        <f>'売上リスト '!$F95*'売上リスト '!$G95</f>
        <v>6000</v>
      </c>
      <c r="I95" s="23" t="s">
        <v>12</v>
      </c>
      <c r="J95" s="23" t="s">
        <v>23</v>
      </c>
      <c r="K95" s="25" t="s">
        <v>21</v>
      </c>
    </row>
    <row r="96" spans="1:11" x14ac:dyDescent="0.4">
      <c r="A96" s="14">
        <v>93</v>
      </c>
      <c r="B96" s="15">
        <v>45719</v>
      </c>
      <c r="C96" s="16" t="s">
        <v>24</v>
      </c>
      <c r="D96" s="17" t="str">
        <f>VLOOKUP(C96,商品一覧!$A$4:$D$18,2,FALSE)</f>
        <v>日本酒飲み比べセット</v>
      </c>
      <c r="E96" s="17" t="str">
        <f>VLOOKUP(C96,商品一覧!$A$4:$D$18,3,FALSE)</f>
        <v>酒</v>
      </c>
      <c r="F96" s="18">
        <f>VLOOKUP(C96,商品一覧!$A$4:$D$18,4,FALSE)</f>
        <v>7800</v>
      </c>
      <c r="G96" s="17">
        <v>1</v>
      </c>
      <c r="H96" s="18">
        <f>'売上リスト '!$F96*'売上リスト '!$G96</f>
        <v>7800</v>
      </c>
      <c r="I96" s="17" t="s">
        <v>16</v>
      </c>
      <c r="J96" s="17" t="s">
        <v>17</v>
      </c>
      <c r="K96" s="19" t="s">
        <v>21</v>
      </c>
    </row>
    <row r="97" spans="1:11" x14ac:dyDescent="0.4">
      <c r="A97" s="20">
        <v>94</v>
      </c>
      <c r="B97" s="21">
        <v>45720</v>
      </c>
      <c r="C97" s="22" t="s">
        <v>32</v>
      </c>
      <c r="D97" s="23" t="str">
        <f>VLOOKUP(C97,商品一覧!$A$4:$D$18,2,FALSE)</f>
        <v>スイーツバラエティ</v>
      </c>
      <c r="E97" s="23" t="str">
        <f>VLOOKUP(C97,商品一覧!$A$4:$D$18,3,FALSE)</f>
        <v>菓子</v>
      </c>
      <c r="F97" s="24">
        <f>VLOOKUP(C97,商品一覧!$A$4:$D$18,4,FALSE)</f>
        <v>2500</v>
      </c>
      <c r="G97" s="23">
        <v>1</v>
      </c>
      <c r="H97" s="24">
        <f>'売上リスト '!$F97*'売上リスト '!$G97</f>
        <v>2500</v>
      </c>
      <c r="I97" s="23" t="s">
        <v>33</v>
      </c>
      <c r="J97" s="23" t="s">
        <v>53</v>
      </c>
      <c r="K97" s="25" t="s">
        <v>52</v>
      </c>
    </row>
    <row r="98" spans="1:11" x14ac:dyDescent="0.4">
      <c r="A98" s="14">
        <v>95</v>
      </c>
      <c r="B98" s="15">
        <v>45721</v>
      </c>
      <c r="C98" s="16" t="s">
        <v>39</v>
      </c>
      <c r="D98" s="17" t="str">
        <f>VLOOKUP(C98,商品一覧!$A$4:$D$18,2,FALSE)</f>
        <v>ポピーセレクションZ</v>
      </c>
      <c r="E98" s="17" t="str">
        <f>VLOOKUP(C98,商品一覧!$A$4:$D$18,3,FALSE)</f>
        <v>カタログ</v>
      </c>
      <c r="F98" s="18">
        <f>VLOOKUP(C98,商品一覧!$A$4:$D$18,4,FALSE)</f>
        <v>2000</v>
      </c>
      <c r="G98" s="17">
        <v>4</v>
      </c>
      <c r="H98" s="18">
        <f>'売上リスト '!$F98*'売上リスト '!$G98</f>
        <v>8000</v>
      </c>
      <c r="I98" s="17" t="s">
        <v>36</v>
      </c>
      <c r="J98" s="17" t="s">
        <v>23</v>
      </c>
      <c r="K98" s="19" t="s">
        <v>14</v>
      </c>
    </row>
    <row r="99" spans="1:11" x14ac:dyDescent="0.4">
      <c r="A99" s="20">
        <v>96</v>
      </c>
      <c r="B99" s="21">
        <v>45721</v>
      </c>
      <c r="C99" s="22" t="s">
        <v>31</v>
      </c>
      <c r="D99" s="23" t="str">
        <f>VLOOKUP(C99,商品一覧!$A$4:$D$18,2,FALSE)</f>
        <v>鯛まんじゅう</v>
      </c>
      <c r="E99" s="23" t="str">
        <f>VLOOKUP(C99,商品一覧!$A$4:$D$18,3,FALSE)</f>
        <v>菓子</v>
      </c>
      <c r="F99" s="24">
        <f>VLOOKUP(C99,商品一覧!$A$4:$D$18,4,FALSE)</f>
        <v>200</v>
      </c>
      <c r="G99" s="23">
        <v>10</v>
      </c>
      <c r="H99" s="24">
        <f>'売上リスト '!$F99*'売上リスト '!$G99</f>
        <v>2000</v>
      </c>
      <c r="I99" s="23" t="s">
        <v>12</v>
      </c>
      <c r="J99" s="23" t="s">
        <v>17</v>
      </c>
      <c r="K99" s="25" t="s">
        <v>21</v>
      </c>
    </row>
    <row r="100" spans="1:11" x14ac:dyDescent="0.4">
      <c r="A100" s="14">
        <v>97</v>
      </c>
      <c r="B100" s="15">
        <v>45722</v>
      </c>
      <c r="C100" s="16" t="s">
        <v>25</v>
      </c>
      <c r="D100" s="17" t="str">
        <f>VLOOKUP(C100,商品一覧!$A$4:$D$18,2,FALSE)</f>
        <v>ポピーセレクションG</v>
      </c>
      <c r="E100" s="17" t="str">
        <f>VLOOKUP(C100,商品一覧!$A$4:$D$18,3,FALSE)</f>
        <v>カタログ</v>
      </c>
      <c r="F100" s="18">
        <f>VLOOKUP(C100,商品一覧!$A$4:$D$18,4,FALSE)</f>
        <v>5000</v>
      </c>
      <c r="G100" s="17">
        <v>1</v>
      </c>
      <c r="H100" s="18">
        <f>'売上リスト '!$F100*'売上リスト '!$G100</f>
        <v>5000</v>
      </c>
      <c r="I100" s="17" t="s">
        <v>16</v>
      </c>
      <c r="J100" s="17" t="s">
        <v>23</v>
      </c>
      <c r="K100" s="19" t="s">
        <v>14</v>
      </c>
    </row>
    <row r="101" spans="1:11" x14ac:dyDescent="0.4">
      <c r="A101" s="20">
        <v>98</v>
      </c>
      <c r="B101" s="21">
        <v>45722</v>
      </c>
      <c r="C101" s="22" t="s">
        <v>44</v>
      </c>
      <c r="D101" s="23" t="str">
        <f>VLOOKUP(C101,商品一覧!$A$4:$D$18,2,FALSE)</f>
        <v>ポピーセレクションR</v>
      </c>
      <c r="E101" s="23" t="str">
        <f>VLOOKUP(C101,商品一覧!$A$4:$D$18,3,FALSE)</f>
        <v>カタログ</v>
      </c>
      <c r="F101" s="24">
        <f>VLOOKUP(C101,商品一覧!$A$4:$D$18,4,FALSE)</f>
        <v>3000</v>
      </c>
      <c r="G101" s="23">
        <v>2</v>
      </c>
      <c r="H101" s="24">
        <f>'売上リスト '!$F101*'売上リスト '!$G101</f>
        <v>6000</v>
      </c>
      <c r="I101" s="23" t="s">
        <v>19</v>
      </c>
      <c r="J101" s="23" t="s">
        <v>23</v>
      </c>
      <c r="K101" s="25" t="s">
        <v>14</v>
      </c>
    </row>
    <row r="102" spans="1:11" x14ac:dyDescent="0.4">
      <c r="A102" s="14">
        <v>99</v>
      </c>
      <c r="B102" s="15">
        <v>45723</v>
      </c>
      <c r="C102" s="16" t="s">
        <v>15</v>
      </c>
      <c r="D102" s="17" t="str">
        <f>VLOOKUP(C102,商品一覧!$A$4:$D$18,2,FALSE)</f>
        <v>紅白ワインセット</v>
      </c>
      <c r="E102" s="17" t="str">
        <f>VLOOKUP(C102,商品一覧!$A$4:$D$18,3,FALSE)</f>
        <v>酒</v>
      </c>
      <c r="F102" s="18">
        <f>VLOOKUP(C102,商品一覧!$A$4:$D$18,4,FALSE)</f>
        <v>6000</v>
      </c>
      <c r="G102" s="17">
        <v>1</v>
      </c>
      <c r="H102" s="18">
        <f>'売上リスト '!$F102*'売上リスト '!$G102</f>
        <v>6000</v>
      </c>
      <c r="I102" s="17" t="s">
        <v>16</v>
      </c>
      <c r="J102" s="17" t="s">
        <v>17</v>
      </c>
      <c r="K102" s="19" t="s">
        <v>21</v>
      </c>
    </row>
    <row r="103" spans="1:11" x14ac:dyDescent="0.4">
      <c r="A103" s="20">
        <v>100</v>
      </c>
      <c r="B103" s="21">
        <v>45724</v>
      </c>
      <c r="C103" s="22" t="s">
        <v>24</v>
      </c>
      <c r="D103" s="23" t="str">
        <f>VLOOKUP(C103,商品一覧!$A$4:$D$18,2,FALSE)</f>
        <v>日本酒飲み比べセット</v>
      </c>
      <c r="E103" s="23" t="str">
        <f>VLOOKUP(C103,商品一覧!$A$4:$D$18,3,FALSE)</f>
        <v>酒</v>
      </c>
      <c r="F103" s="24">
        <f>VLOOKUP(C103,商品一覧!$A$4:$D$18,4,FALSE)</f>
        <v>7800</v>
      </c>
      <c r="G103" s="23">
        <v>1</v>
      </c>
      <c r="H103" s="24">
        <f>'売上リスト '!$F103*'売上リスト '!$G103</f>
        <v>7800</v>
      </c>
      <c r="I103" s="23" t="s">
        <v>42</v>
      </c>
      <c r="J103" s="23" t="s">
        <v>17</v>
      </c>
      <c r="K103" s="25" t="s">
        <v>21</v>
      </c>
    </row>
    <row r="104" spans="1:11" x14ac:dyDescent="0.4">
      <c r="A104" s="14">
        <v>101</v>
      </c>
      <c r="B104" s="15">
        <v>45725</v>
      </c>
      <c r="C104" s="16" t="s">
        <v>31</v>
      </c>
      <c r="D104" s="17" t="str">
        <f>VLOOKUP(C104,商品一覧!$A$4:$D$18,2,FALSE)</f>
        <v>鯛まんじゅう</v>
      </c>
      <c r="E104" s="17" t="str">
        <f>VLOOKUP(C104,商品一覧!$A$4:$D$18,3,FALSE)</f>
        <v>菓子</v>
      </c>
      <c r="F104" s="18">
        <f>VLOOKUP(C104,商品一覧!$A$4:$D$18,4,FALSE)</f>
        <v>200</v>
      </c>
      <c r="G104" s="17">
        <v>6</v>
      </c>
      <c r="H104" s="18">
        <f>'売上リスト '!$F104*'売上リスト '!$G104</f>
        <v>1200</v>
      </c>
      <c r="I104" s="17" t="s">
        <v>42</v>
      </c>
      <c r="J104" s="17" t="s">
        <v>17</v>
      </c>
      <c r="K104" s="19" t="s">
        <v>21</v>
      </c>
    </row>
    <row r="105" spans="1:11" x14ac:dyDescent="0.4">
      <c r="A105" s="20">
        <v>102</v>
      </c>
      <c r="B105" s="21">
        <v>45726</v>
      </c>
      <c r="C105" s="22" t="s">
        <v>11</v>
      </c>
      <c r="D105" s="23" t="str">
        <f>VLOOKUP(C105,商品一覧!$A$4:$D$18,2,FALSE)</f>
        <v>スイーツバラエティ</v>
      </c>
      <c r="E105" s="23" t="str">
        <f>VLOOKUP(C105,商品一覧!$A$4:$D$18,3,FALSE)</f>
        <v>菓子</v>
      </c>
      <c r="F105" s="24">
        <f>VLOOKUP(C105,商品一覧!$A$4:$D$18,4,FALSE)</f>
        <v>2500</v>
      </c>
      <c r="G105" s="23">
        <v>2</v>
      </c>
      <c r="H105" s="24">
        <f>'売上リスト '!$F105*'売上リスト '!$G105</f>
        <v>5000</v>
      </c>
      <c r="I105" s="23" t="s">
        <v>12</v>
      </c>
      <c r="J105" s="23" t="s">
        <v>23</v>
      </c>
      <c r="K105" s="25" t="s">
        <v>14</v>
      </c>
    </row>
    <row r="106" spans="1:11" x14ac:dyDescent="0.4">
      <c r="A106" s="14">
        <v>103</v>
      </c>
      <c r="B106" s="15">
        <v>45726</v>
      </c>
      <c r="C106" s="16" t="s">
        <v>40</v>
      </c>
      <c r="D106" s="17" t="str">
        <f>VLOOKUP(C106,商品一覧!$A$4:$D$18,2,FALSE)</f>
        <v>タオルセット</v>
      </c>
      <c r="E106" s="17" t="str">
        <f>VLOOKUP(C106,商品一覧!$A$4:$D$18,3,FALSE)</f>
        <v>タオル</v>
      </c>
      <c r="F106" s="18">
        <f>VLOOKUP(C106,商品一覧!$A$4:$D$18,4,FALSE)</f>
        <v>3000</v>
      </c>
      <c r="G106" s="17">
        <v>1</v>
      </c>
      <c r="H106" s="18">
        <f>'売上リスト '!$F106*'売上リスト '!$G106</f>
        <v>3000</v>
      </c>
      <c r="I106" s="17" t="s">
        <v>16</v>
      </c>
      <c r="J106" s="17" t="s">
        <v>23</v>
      </c>
      <c r="K106" s="19" t="s">
        <v>21</v>
      </c>
    </row>
    <row r="107" spans="1:11" x14ac:dyDescent="0.4">
      <c r="A107" s="20">
        <v>104</v>
      </c>
      <c r="B107" s="21">
        <v>45726</v>
      </c>
      <c r="C107" s="22" t="s">
        <v>25</v>
      </c>
      <c r="D107" s="23" t="str">
        <f>VLOOKUP(C107,商品一覧!$A$4:$D$18,2,FALSE)</f>
        <v>ポピーセレクションG</v>
      </c>
      <c r="E107" s="23" t="str">
        <f>VLOOKUP(C107,商品一覧!$A$4:$D$18,3,FALSE)</f>
        <v>カタログ</v>
      </c>
      <c r="F107" s="24">
        <f>VLOOKUP(C107,商品一覧!$A$4:$D$18,4,FALSE)</f>
        <v>5000</v>
      </c>
      <c r="G107" s="23">
        <v>1</v>
      </c>
      <c r="H107" s="24">
        <f>'売上リスト '!$F107*'売上リスト '!$G107</f>
        <v>5000</v>
      </c>
      <c r="I107" s="23" t="s">
        <v>16</v>
      </c>
      <c r="J107" s="23" t="s">
        <v>26</v>
      </c>
      <c r="K107" s="25" t="s">
        <v>21</v>
      </c>
    </row>
    <row r="108" spans="1:11" x14ac:dyDescent="0.4">
      <c r="A108" s="14">
        <v>105</v>
      </c>
      <c r="B108" s="15">
        <v>45727</v>
      </c>
      <c r="C108" s="16" t="s">
        <v>31</v>
      </c>
      <c r="D108" s="17" t="str">
        <f>VLOOKUP(C108,商品一覧!$A$4:$D$18,2,FALSE)</f>
        <v>鯛まんじゅう</v>
      </c>
      <c r="E108" s="17" t="str">
        <f>VLOOKUP(C108,商品一覧!$A$4:$D$18,3,FALSE)</f>
        <v>菓子</v>
      </c>
      <c r="F108" s="18">
        <f>VLOOKUP(C108,商品一覧!$A$4:$D$18,4,FALSE)</f>
        <v>200</v>
      </c>
      <c r="G108" s="17">
        <v>10</v>
      </c>
      <c r="H108" s="18">
        <f>'売上リスト '!$F108*'売上リスト '!$G108</f>
        <v>2000</v>
      </c>
      <c r="I108" s="17" t="s">
        <v>12</v>
      </c>
      <c r="J108" s="17" t="s">
        <v>37</v>
      </c>
      <c r="K108" s="19" t="s">
        <v>14</v>
      </c>
    </row>
    <row r="109" spans="1:11" x14ac:dyDescent="0.4">
      <c r="A109" s="20">
        <v>106</v>
      </c>
      <c r="B109" s="21">
        <v>45728</v>
      </c>
      <c r="C109" s="22" t="s">
        <v>22</v>
      </c>
      <c r="D109" s="23" t="str">
        <f>VLOOKUP(C109,商品一覧!$A$4:$D$18,2,FALSE)</f>
        <v>タオルハンカチ（婦人用）</v>
      </c>
      <c r="E109" s="23" t="str">
        <f>VLOOKUP(C109,商品一覧!$A$4:$D$18,3,FALSE)</f>
        <v>タオル</v>
      </c>
      <c r="F109" s="24">
        <f>VLOOKUP(C109,商品一覧!$A$4:$D$18,4,FALSE)</f>
        <v>500</v>
      </c>
      <c r="G109" s="23">
        <v>17</v>
      </c>
      <c r="H109" s="24">
        <f>'売上リスト '!$F109*'売上リスト '!$G109</f>
        <v>8500</v>
      </c>
      <c r="I109" s="23" t="s">
        <v>19</v>
      </c>
      <c r="J109" s="23" t="s">
        <v>26</v>
      </c>
      <c r="K109" s="25" t="s">
        <v>14</v>
      </c>
    </row>
    <row r="110" spans="1:11" x14ac:dyDescent="0.4">
      <c r="A110" s="14">
        <v>107</v>
      </c>
      <c r="B110" s="15">
        <v>45728</v>
      </c>
      <c r="C110" s="16" t="s">
        <v>38</v>
      </c>
      <c r="D110" s="17" t="str">
        <f>VLOOKUP(C110,商品一覧!$A$4:$D$18,2,FALSE)</f>
        <v>プチパイ詰め合わせ</v>
      </c>
      <c r="E110" s="17" t="str">
        <f>VLOOKUP(C110,商品一覧!$A$4:$D$18,3,FALSE)</f>
        <v>菓子</v>
      </c>
      <c r="F110" s="18">
        <f>VLOOKUP(C110,商品一覧!$A$4:$D$18,4,FALSE)</f>
        <v>800</v>
      </c>
      <c r="G110" s="17">
        <v>10</v>
      </c>
      <c r="H110" s="18">
        <f>'売上リスト '!$F110*'売上リスト '!$G110</f>
        <v>8000</v>
      </c>
      <c r="I110" s="17" t="s">
        <v>19</v>
      </c>
      <c r="J110" s="17" t="s">
        <v>17</v>
      </c>
      <c r="K110" s="19" t="s">
        <v>14</v>
      </c>
    </row>
    <row r="111" spans="1:11" x14ac:dyDescent="0.4">
      <c r="A111" s="20">
        <v>108</v>
      </c>
      <c r="B111" s="21">
        <v>45728</v>
      </c>
      <c r="C111" s="22" t="s">
        <v>24</v>
      </c>
      <c r="D111" s="23" t="str">
        <f>VLOOKUP(C111,商品一覧!$A$4:$D$18,2,FALSE)</f>
        <v>日本酒飲み比べセット</v>
      </c>
      <c r="E111" s="23" t="str">
        <f>VLOOKUP(C111,商品一覧!$A$4:$D$18,3,FALSE)</f>
        <v>酒</v>
      </c>
      <c r="F111" s="24">
        <f>VLOOKUP(C111,商品一覧!$A$4:$D$18,4,FALSE)</f>
        <v>7800</v>
      </c>
      <c r="G111" s="23">
        <v>3</v>
      </c>
      <c r="H111" s="24">
        <f>'売上リスト '!$F111*'売上リスト '!$G111</f>
        <v>23400</v>
      </c>
      <c r="I111" s="23" t="s">
        <v>19</v>
      </c>
      <c r="J111" s="23" t="s">
        <v>26</v>
      </c>
      <c r="K111" s="25" t="s">
        <v>14</v>
      </c>
    </row>
    <row r="112" spans="1:11" x14ac:dyDescent="0.4">
      <c r="A112" s="14">
        <v>109</v>
      </c>
      <c r="B112" s="15">
        <v>45729</v>
      </c>
      <c r="C112" s="16" t="s">
        <v>28</v>
      </c>
      <c r="D112" s="17" t="str">
        <f>VLOOKUP(C112,商品一覧!$A$4:$D$18,2,FALSE)</f>
        <v>プチクッキー詰め合わせ</v>
      </c>
      <c r="E112" s="17" t="str">
        <f>VLOOKUP(C112,商品一覧!$A$4:$D$18,3,FALSE)</f>
        <v>菓子</v>
      </c>
      <c r="F112" s="18">
        <f>VLOOKUP(C112,商品一覧!$A$4:$D$18,4,FALSE)</f>
        <v>700</v>
      </c>
      <c r="G112" s="17">
        <v>10</v>
      </c>
      <c r="H112" s="18">
        <f>'売上リスト '!$F112*'売上リスト '!$G112</f>
        <v>7000</v>
      </c>
      <c r="I112" s="17" t="s">
        <v>19</v>
      </c>
      <c r="J112" s="17" t="s">
        <v>23</v>
      </c>
      <c r="K112" s="19" t="s">
        <v>14</v>
      </c>
    </row>
    <row r="113" spans="1:11" x14ac:dyDescent="0.4">
      <c r="A113" s="20">
        <v>110</v>
      </c>
      <c r="B113" s="21">
        <v>45729</v>
      </c>
      <c r="C113" s="22" t="s">
        <v>30</v>
      </c>
      <c r="D113" s="23" t="str">
        <f>VLOOKUP(C113,商品一覧!$A$4:$D$18,2,FALSE)</f>
        <v>プチチョコ詰め合わせ</v>
      </c>
      <c r="E113" s="23" t="str">
        <f>VLOOKUP(C113,商品一覧!$A$4:$D$18,3,FALSE)</f>
        <v>菓子</v>
      </c>
      <c r="F113" s="24">
        <f>VLOOKUP(C113,商品一覧!$A$4:$D$18,4,FALSE)</f>
        <v>600</v>
      </c>
      <c r="G113" s="23">
        <v>8</v>
      </c>
      <c r="H113" s="24">
        <f>'売上リスト '!$F113*'売上リスト '!$G113</f>
        <v>4800</v>
      </c>
      <c r="I113" s="23" t="s">
        <v>19</v>
      </c>
      <c r="J113" s="23" t="s">
        <v>17</v>
      </c>
      <c r="K113" s="25" t="s">
        <v>14</v>
      </c>
    </row>
    <row r="114" spans="1:11" x14ac:dyDescent="0.4">
      <c r="A114" s="14">
        <v>111</v>
      </c>
      <c r="B114" s="15">
        <v>45729</v>
      </c>
      <c r="C114" s="16" t="s">
        <v>22</v>
      </c>
      <c r="D114" s="17" t="str">
        <f>VLOOKUP(C114,商品一覧!$A$4:$D$18,2,FALSE)</f>
        <v>タオルハンカチ（婦人用）</v>
      </c>
      <c r="E114" s="17" t="str">
        <f>VLOOKUP(C114,商品一覧!$A$4:$D$18,3,FALSE)</f>
        <v>タオル</v>
      </c>
      <c r="F114" s="18">
        <f>VLOOKUP(C114,商品一覧!$A$4:$D$18,4,FALSE)</f>
        <v>500</v>
      </c>
      <c r="G114" s="17">
        <v>6</v>
      </c>
      <c r="H114" s="18">
        <f>'売上リスト '!$F114*'売上リスト '!$G114</f>
        <v>3000</v>
      </c>
      <c r="I114" s="17" t="s">
        <v>19</v>
      </c>
      <c r="J114" s="17" t="s">
        <v>17</v>
      </c>
      <c r="K114" s="19" t="s">
        <v>14</v>
      </c>
    </row>
    <row r="115" spans="1:11" x14ac:dyDescent="0.4">
      <c r="A115" s="20">
        <v>112</v>
      </c>
      <c r="B115" s="21">
        <v>45729</v>
      </c>
      <c r="C115" s="22" t="s">
        <v>11</v>
      </c>
      <c r="D115" s="23" t="str">
        <f>VLOOKUP(C115,商品一覧!$A$4:$D$18,2,FALSE)</f>
        <v>スイーツバラエティ</v>
      </c>
      <c r="E115" s="23" t="str">
        <f>VLOOKUP(C115,商品一覧!$A$4:$D$18,3,FALSE)</f>
        <v>菓子</v>
      </c>
      <c r="F115" s="24">
        <f>VLOOKUP(C115,商品一覧!$A$4:$D$18,4,FALSE)</f>
        <v>2500</v>
      </c>
      <c r="G115" s="23">
        <v>1</v>
      </c>
      <c r="H115" s="24">
        <f>'売上リスト '!$F115*'売上リスト '!$G115</f>
        <v>2500</v>
      </c>
      <c r="I115" s="23" t="s">
        <v>12</v>
      </c>
      <c r="J115" s="23" t="s">
        <v>23</v>
      </c>
      <c r="K115" s="25" t="s">
        <v>21</v>
      </c>
    </row>
    <row r="116" spans="1:11" x14ac:dyDescent="0.4">
      <c r="A116" s="14">
        <v>113</v>
      </c>
      <c r="B116" s="15">
        <v>45730</v>
      </c>
      <c r="C116" s="16" t="s">
        <v>30</v>
      </c>
      <c r="D116" s="17" t="str">
        <f>VLOOKUP(C116,商品一覧!$A$4:$D$18,2,FALSE)</f>
        <v>プチチョコ詰め合わせ</v>
      </c>
      <c r="E116" s="17" t="str">
        <f>VLOOKUP(C116,商品一覧!$A$4:$D$18,3,FALSE)</f>
        <v>菓子</v>
      </c>
      <c r="F116" s="18">
        <f>VLOOKUP(C116,商品一覧!$A$4:$D$18,4,FALSE)</f>
        <v>600</v>
      </c>
      <c r="G116" s="17">
        <v>5</v>
      </c>
      <c r="H116" s="18">
        <f>'売上リスト '!$F116*'売上リスト '!$G116</f>
        <v>3000</v>
      </c>
      <c r="I116" s="17" t="s">
        <v>19</v>
      </c>
      <c r="J116" s="17" t="s">
        <v>29</v>
      </c>
      <c r="K116" s="19" t="s">
        <v>14</v>
      </c>
    </row>
    <row r="117" spans="1:11" x14ac:dyDescent="0.4">
      <c r="A117" s="20">
        <v>114</v>
      </c>
      <c r="B117" s="21">
        <v>45730</v>
      </c>
      <c r="C117" s="22" t="s">
        <v>15</v>
      </c>
      <c r="D117" s="23" t="str">
        <f>VLOOKUP(C117,商品一覧!$A$4:$D$18,2,FALSE)</f>
        <v>紅白ワインセット</v>
      </c>
      <c r="E117" s="23" t="str">
        <f>VLOOKUP(C117,商品一覧!$A$4:$D$18,3,FALSE)</f>
        <v>酒</v>
      </c>
      <c r="F117" s="24">
        <f>VLOOKUP(C117,商品一覧!$A$4:$D$18,4,FALSE)</f>
        <v>6000</v>
      </c>
      <c r="G117" s="23">
        <v>1</v>
      </c>
      <c r="H117" s="24">
        <f>'売上リスト '!$F117*'売上リスト '!$G117</f>
        <v>6000</v>
      </c>
      <c r="I117" s="23" t="s">
        <v>19</v>
      </c>
      <c r="J117" s="23" t="s">
        <v>26</v>
      </c>
      <c r="K117" s="25" t="s">
        <v>14</v>
      </c>
    </row>
    <row r="118" spans="1:11" x14ac:dyDescent="0.4">
      <c r="A118" s="14">
        <v>115</v>
      </c>
      <c r="B118" s="15">
        <v>45730</v>
      </c>
      <c r="C118" s="16" t="s">
        <v>11</v>
      </c>
      <c r="D118" s="17" t="str">
        <f>VLOOKUP(C118,商品一覧!$A$4:$D$18,2,FALSE)</f>
        <v>スイーツバラエティ</v>
      </c>
      <c r="E118" s="17" t="str">
        <f>VLOOKUP(C118,商品一覧!$A$4:$D$18,3,FALSE)</f>
        <v>菓子</v>
      </c>
      <c r="F118" s="18">
        <f>VLOOKUP(C118,商品一覧!$A$4:$D$18,4,FALSE)</f>
        <v>2500</v>
      </c>
      <c r="G118" s="17">
        <v>2</v>
      </c>
      <c r="H118" s="18">
        <f>'売上リスト '!$F118*'売上リスト '!$G118</f>
        <v>5000</v>
      </c>
      <c r="I118" s="17" t="s">
        <v>12</v>
      </c>
      <c r="J118" s="17" t="s">
        <v>17</v>
      </c>
      <c r="K118" s="19" t="s">
        <v>21</v>
      </c>
    </row>
    <row r="119" spans="1:11" x14ac:dyDescent="0.4">
      <c r="A119" s="20">
        <v>116</v>
      </c>
      <c r="B119" s="21">
        <v>45731</v>
      </c>
      <c r="C119" s="22" t="s">
        <v>28</v>
      </c>
      <c r="D119" s="23" t="str">
        <f>VLOOKUP(C119,商品一覧!$A$4:$D$18,2,FALSE)</f>
        <v>プチクッキー詰め合わせ</v>
      </c>
      <c r="E119" s="23" t="str">
        <f>VLOOKUP(C119,商品一覧!$A$4:$D$18,3,FALSE)</f>
        <v>菓子</v>
      </c>
      <c r="F119" s="24">
        <f>VLOOKUP(C119,商品一覧!$A$4:$D$18,4,FALSE)</f>
        <v>700</v>
      </c>
      <c r="G119" s="23">
        <v>2</v>
      </c>
      <c r="H119" s="24">
        <f>'売上リスト '!$F119*'売上リスト '!$G119</f>
        <v>1400</v>
      </c>
      <c r="I119" s="23" t="s">
        <v>12</v>
      </c>
      <c r="J119" s="23" t="s">
        <v>23</v>
      </c>
      <c r="K119" s="25" t="s">
        <v>14</v>
      </c>
    </row>
    <row r="120" spans="1:11" x14ac:dyDescent="0.4">
      <c r="A120" s="14">
        <v>117</v>
      </c>
      <c r="B120" s="15">
        <v>45731</v>
      </c>
      <c r="C120" s="16" t="s">
        <v>11</v>
      </c>
      <c r="D120" s="17" t="str">
        <f>VLOOKUP(C120,商品一覧!$A$4:$D$18,2,FALSE)</f>
        <v>スイーツバラエティ</v>
      </c>
      <c r="E120" s="17" t="str">
        <f>VLOOKUP(C120,商品一覧!$A$4:$D$18,3,FALSE)</f>
        <v>菓子</v>
      </c>
      <c r="F120" s="18">
        <f>VLOOKUP(C120,商品一覧!$A$4:$D$18,4,FALSE)</f>
        <v>2500</v>
      </c>
      <c r="G120" s="17">
        <v>1</v>
      </c>
      <c r="H120" s="18">
        <f>'売上リスト '!$F120*'売上リスト '!$G120</f>
        <v>2500</v>
      </c>
      <c r="I120" s="17" t="s">
        <v>12</v>
      </c>
      <c r="J120" s="17" t="s">
        <v>23</v>
      </c>
      <c r="K120" s="19" t="s">
        <v>21</v>
      </c>
    </row>
    <row r="121" spans="1:11" x14ac:dyDescent="0.4">
      <c r="A121" s="20">
        <v>118</v>
      </c>
      <c r="B121" s="21">
        <v>45732</v>
      </c>
      <c r="C121" s="22" t="s">
        <v>40</v>
      </c>
      <c r="D121" s="23" t="str">
        <f>VLOOKUP(C121,商品一覧!$A$4:$D$18,2,FALSE)</f>
        <v>タオルセット</v>
      </c>
      <c r="E121" s="23" t="str">
        <f>VLOOKUP(C121,商品一覧!$A$4:$D$18,3,FALSE)</f>
        <v>タオル</v>
      </c>
      <c r="F121" s="24">
        <f>VLOOKUP(C121,商品一覧!$A$4:$D$18,4,FALSE)</f>
        <v>3000</v>
      </c>
      <c r="G121" s="23">
        <v>4</v>
      </c>
      <c r="H121" s="24">
        <f>'売上リスト '!$F121*'売上リスト '!$G121</f>
        <v>12000</v>
      </c>
      <c r="I121" s="23" t="s">
        <v>19</v>
      </c>
      <c r="J121" s="23" t="s">
        <v>23</v>
      </c>
      <c r="K121" s="25" t="s">
        <v>14</v>
      </c>
    </row>
    <row r="122" spans="1:11" x14ac:dyDescent="0.4">
      <c r="A122" s="14">
        <v>119</v>
      </c>
      <c r="B122" s="15">
        <v>45732</v>
      </c>
      <c r="C122" s="16" t="s">
        <v>24</v>
      </c>
      <c r="D122" s="17" t="str">
        <f>VLOOKUP(C122,商品一覧!$A$4:$D$18,2,FALSE)</f>
        <v>日本酒飲み比べセット</v>
      </c>
      <c r="E122" s="17" t="str">
        <f>VLOOKUP(C122,商品一覧!$A$4:$D$18,3,FALSE)</f>
        <v>酒</v>
      </c>
      <c r="F122" s="18">
        <f>VLOOKUP(C122,商品一覧!$A$4:$D$18,4,FALSE)</f>
        <v>7800</v>
      </c>
      <c r="G122" s="17">
        <v>1</v>
      </c>
      <c r="H122" s="18">
        <f>'売上リスト '!$F122*'売上リスト '!$G122</f>
        <v>7800</v>
      </c>
      <c r="I122" s="17" t="s">
        <v>42</v>
      </c>
      <c r="J122" s="17" t="s">
        <v>26</v>
      </c>
      <c r="K122" s="19" t="s">
        <v>21</v>
      </c>
    </row>
    <row r="123" spans="1:11" x14ac:dyDescent="0.4">
      <c r="A123" s="20">
        <v>120</v>
      </c>
      <c r="B123" s="21">
        <v>45733</v>
      </c>
      <c r="C123" s="22" t="s">
        <v>28</v>
      </c>
      <c r="D123" s="23" t="str">
        <f>VLOOKUP(C123,商品一覧!$A$4:$D$18,2,FALSE)</f>
        <v>プチクッキー詰め合わせ</v>
      </c>
      <c r="E123" s="23" t="str">
        <f>VLOOKUP(C123,商品一覧!$A$4:$D$18,3,FALSE)</f>
        <v>菓子</v>
      </c>
      <c r="F123" s="24">
        <f>VLOOKUP(C123,商品一覧!$A$4:$D$18,4,FALSE)</f>
        <v>700</v>
      </c>
      <c r="G123" s="23">
        <v>10</v>
      </c>
      <c r="H123" s="24">
        <f>'売上リスト '!$F123*'売上リスト '!$G123</f>
        <v>7000</v>
      </c>
      <c r="I123" s="23" t="s">
        <v>19</v>
      </c>
      <c r="J123" s="23" t="s">
        <v>26</v>
      </c>
      <c r="K123" s="25" t="s">
        <v>14</v>
      </c>
    </row>
    <row r="124" spans="1:11" x14ac:dyDescent="0.4">
      <c r="A124" s="14">
        <v>121</v>
      </c>
      <c r="B124" s="15">
        <v>45734</v>
      </c>
      <c r="C124" s="16" t="s">
        <v>30</v>
      </c>
      <c r="D124" s="17" t="str">
        <f>VLOOKUP(C124,商品一覧!$A$4:$D$18,2,FALSE)</f>
        <v>プチチョコ詰め合わせ</v>
      </c>
      <c r="E124" s="17" t="str">
        <f>VLOOKUP(C124,商品一覧!$A$4:$D$18,3,FALSE)</f>
        <v>菓子</v>
      </c>
      <c r="F124" s="18">
        <f>VLOOKUP(C124,商品一覧!$A$4:$D$18,4,FALSE)</f>
        <v>600</v>
      </c>
      <c r="G124" s="17">
        <v>8</v>
      </c>
      <c r="H124" s="18">
        <f>'売上リスト '!$F124*'売上リスト '!$G124</f>
        <v>4800</v>
      </c>
      <c r="I124" s="17" t="s">
        <v>19</v>
      </c>
      <c r="J124" s="17" t="s">
        <v>17</v>
      </c>
      <c r="K124" s="19" t="s">
        <v>14</v>
      </c>
    </row>
    <row r="125" spans="1:11" x14ac:dyDescent="0.4">
      <c r="A125" s="20">
        <v>122</v>
      </c>
      <c r="B125" s="21">
        <v>45735</v>
      </c>
      <c r="C125" s="22" t="s">
        <v>11</v>
      </c>
      <c r="D125" s="23" t="str">
        <f>VLOOKUP(C125,商品一覧!$A$4:$D$18,2,FALSE)</f>
        <v>スイーツバラエティ</v>
      </c>
      <c r="E125" s="23" t="str">
        <f>VLOOKUP(C125,商品一覧!$A$4:$D$18,3,FALSE)</f>
        <v>菓子</v>
      </c>
      <c r="F125" s="24">
        <f>VLOOKUP(C125,商品一覧!$A$4:$D$18,4,FALSE)</f>
        <v>2500</v>
      </c>
      <c r="G125" s="23">
        <v>1</v>
      </c>
      <c r="H125" s="24">
        <f>'売上リスト '!$F125*'売上リスト '!$G125</f>
        <v>2500</v>
      </c>
      <c r="I125" s="23" t="s">
        <v>12</v>
      </c>
      <c r="J125" s="23" t="s">
        <v>23</v>
      </c>
      <c r="K125" s="25" t="s">
        <v>14</v>
      </c>
    </row>
    <row r="126" spans="1:11" x14ac:dyDescent="0.4">
      <c r="A126" s="14">
        <v>123</v>
      </c>
      <c r="B126" s="15">
        <v>45735</v>
      </c>
      <c r="C126" s="16" t="s">
        <v>31</v>
      </c>
      <c r="D126" s="17" t="str">
        <f>VLOOKUP(C126,商品一覧!$A$4:$D$18,2,FALSE)</f>
        <v>鯛まんじゅう</v>
      </c>
      <c r="E126" s="17" t="str">
        <f>VLOOKUP(C126,商品一覧!$A$4:$D$18,3,FALSE)</f>
        <v>菓子</v>
      </c>
      <c r="F126" s="18">
        <f>VLOOKUP(C126,商品一覧!$A$4:$D$18,4,FALSE)</f>
        <v>200</v>
      </c>
      <c r="G126" s="17">
        <v>10</v>
      </c>
      <c r="H126" s="18">
        <f>'売上リスト '!$F126*'売上リスト '!$G126</f>
        <v>2000</v>
      </c>
      <c r="I126" s="17" t="s">
        <v>12</v>
      </c>
      <c r="J126" s="17" t="s">
        <v>26</v>
      </c>
      <c r="K126" s="19" t="s">
        <v>14</v>
      </c>
    </row>
    <row r="127" spans="1:11" x14ac:dyDescent="0.4">
      <c r="A127" s="20">
        <v>124</v>
      </c>
      <c r="B127" s="21">
        <v>45736</v>
      </c>
      <c r="C127" s="22" t="s">
        <v>24</v>
      </c>
      <c r="D127" s="23" t="str">
        <f>VLOOKUP(C127,商品一覧!$A$4:$D$18,2,FALSE)</f>
        <v>日本酒飲み比べセット</v>
      </c>
      <c r="E127" s="23" t="str">
        <f>VLOOKUP(C127,商品一覧!$A$4:$D$18,3,FALSE)</f>
        <v>酒</v>
      </c>
      <c r="F127" s="24">
        <f>VLOOKUP(C127,商品一覧!$A$4:$D$18,4,FALSE)</f>
        <v>7800</v>
      </c>
      <c r="G127" s="23">
        <v>1</v>
      </c>
      <c r="H127" s="24">
        <f>'売上リスト '!$F127*'売上リスト '!$G127</f>
        <v>7800</v>
      </c>
      <c r="I127" s="23" t="s">
        <v>16</v>
      </c>
      <c r="J127" s="23" t="s">
        <v>17</v>
      </c>
      <c r="K127" s="25" t="s">
        <v>14</v>
      </c>
    </row>
    <row r="128" spans="1:11" x14ac:dyDescent="0.4">
      <c r="A128" s="14">
        <v>125</v>
      </c>
      <c r="B128" s="15">
        <v>45736</v>
      </c>
      <c r="C128" s="16" t="s">
        <v>15</v>
      </c>
      <c r="D128" s="17" t="str">
        <f>VLOOKUP(C128,商品一覧!$A$4:$D$18,2,FALSE)</f>
        <v>紅白ワインセット</v>
      </c>
      <c r="E128" s="17" t="str">
        <f>VLOOKUP(C128,商品一覧!$A$4:$D$18,3,FALSE)</f>
        <v>酒</v>
      </c>
      <c r="F128" s="18">
        <f>VLOOKUP(C128,商品一覧!$A$4:$D$18,4,FALSE)</f>
        <v>6000</v>
      </c>
      <c r="G128" s="17">
        <v>1</v>
      </c>
      <c r="H128" s="18">
        <f>'売上リスト '!$F128*'売上リスト '!$G128</f>
        <v>6000</v>
      </c>
      <c r="I128" s="17" t="s">
        <v>12</v>
      </c>
      <c r="J128" s="17" t="s">
        <v>37</v>
      </c>
      <c r="K128" s="19" t="s">
        <v>14</v>
      </c>
    </row>
    <row r="129" spans="1:11" x14ac:dyDescent="0.4">
      <c r="A129" s="20">
        <v>126</v>
      </c>
      <c r="B129" s="21">
        <v>45737</v>
      </c>
      <c r="C129" s="22" t="s">
        <v>28</v>
      </c>
      <c r="D129" s="23" t="str">
        <f>VLOOKUP(C129,商品一覧!$A$4:$D$18,2,FALSE)</f>
        <v>プチクッキー詰め合わせ</v>
      </c>
      <c r="E129" s="23" t="str">
        <f>VLOOKUP(C129,商品一覧!$A$4:$D$18,3,FALSE)</f>
        <v>菓子</v>
      </c>
      <c r="F129" s="24">
        <f>VLOOKUP(C129,商品一覧!$A$4:$D$18,4,FALSE)</f>
        <v>700</v>
      </c>
      <c r="G129" s="23">
        <v>2</v>
      </c>
      <c r="H129" s="24">
        <f>'売上リスト '!$F129*'売上リスト '!$G129</f>
        <v>1400</v>
      </c>
      <c r="I129" s="23" t="s">
        <v>12</v>
      </c>
      <c r="J129" s="23" t="s">
        <v>46</v>
      </c>
      <c r="K129" s="25" t="s">
        <v>21</v>
      </c>
    </row>
    <row r="130" spans="1:11" x14ac:dyDescent="0.4">
      <c r="A130" s="14">
        <v>127</v>
      </c>
      <c r="B130" s="15">
        <v>45737</v>
      </c>
      <c r="C130" s="16" t="s">
        <v>11</v>
      </c>
      <c r="D130" s="17" t="str">
        <f>VLOOKUP(C130,商品一覧!$A$4:$D$18,2,FALSE)</f>
        <v>スイーツバラエティ</v>
      </c>
      <c r="E130" s="17" t="str">
        <f>VLOOKUP(C130,商品一覧!$A$4:$D$18,3,FALSE)</f>
        <v>菓子</v>
      </c>
      <c r="F130" s="18">
        <f>VLOOKUP(C130,商品一覧!$A$4:$D$18,4,FALSE)</f>
        <v>2500</v>
      </c>
      <c r="G130" s="17">
        <v>4</v>
      </c>
      <c r="H130" s="18">
        <f>'売上リスト '!$F130*'売上リスト '!$G130</f>
        <v>10000</v>
      </c>
      <c r="I130" s="17" t="s">
        <v>19</v>
      </c>
      <c r="J130" s="17" t="s">
        <v>17</v>
      </c>
      <c r="K130" s="19" t="s">
        <v>14</v>
      </c>
    </row>
    <row r="131" spans="1:11" x14ac:dyDescent="0.4">
      <c r="A131" s="20">
        <v>128</v>
      </c>
      <c r="B131" s="21">
        <v>45737</v>
      </c>
      <c r="C131" s="22" t="s">
        <v>15</v>
      </c>
      <c r="D131" s="23" t="str">
        <f>VLOOKUP(C131,商品一覧!$A$4:$D$18,2,FALSE)</f>
        <v>紅白ワインセット</v>
      </c>
      <c r="E131" s="23" t="str">
        <f>VLOOKUP(C131,商品一覧!$A$4:$D$18,3,FALSE)</f>
        <v>酒</v>
      </c>
      <c r="F131" s="24">
        <f>VLOOKUP(C131,商品一覧!$A$4:$D$18,4,FALSE)</f>
        <v>6000</v>
      </c>
      <c r="G131" s="23">
        <v>1</v>
      </c>
      <c r="H131" s="24">
        <f>'売上リスト '!$F131*'売上リスト '!$G131</f>
        <v>6000</v>
      </c>
      <c r="I131" s="23" t="s">
        <v>16</v>
      </c>
      <c r="J131" s="23" t="s">
        <v>17</v>
      </c>
      <c r="K131" s="25" t="s">
        <v>21</v>
      </c>
    </row>
    <row r="132" spans="1:11" x14ac:dyDescent="0.4">
      <c r="A132" s="14">
        <v>129</v>
      </c>
      <c r="B132" s="15">
        <v>45738</v>
      </c>
      <c r="C132" s="16" t="s">
        <v>40</v>
      </c>
      <c r="D132" s="17" t="str">
        <f>VLOOKUP(C132,商品一覧!$A$4:$D$18,2,FALSE)</f>
        <v>タオルセット</v>
      </c>
      <c r="E132" s="17" t="str">
        <f>VLOOKUP(C132,商品一覧!$A$4:$D$18,3,FALSE)</f>
        <v>タオル</v>
      </c>
      <c r="F132" s="18">
        <f>VLOOKUP(C132,商品一覧!$A$4:$D$18,4,FALSE)</f>
        <v>3000</v>
      </c>
      <c r="G132" s="17">
        <v>1</v>
      </c>
      <c r="H132" s="18">
        <f>'売上リスト '!$F132*'売上リスト '!$G132</f>
        <v>3000</v>
      </c>
      <c r="I132" s="17" t="s">
        <v>16</v>
      </c>
      <c r="J132" s="17" t="s">
        <v>23</v>
      </c>
      <c r="K132" s="19" t="s">
        <v>21</v>
      </c>
    </row>
    <row r="133" spans="1:11" x14ac:dyDescent="0.4">
      <c r="A133" s="20">
        <v>130</v>
      </c>
      <c r="B133" s="21">
        <v>45739</v>
      </c>
      <c r="C133" s="22" t="s">
        <v>11</v>
      </c>
      <c r="D133" s="23" t="str">
        <f>VLOOKUP(C133,商品一覧!$A$4:$D$18,2,FALSE)</f>
        <v>スイーツバラエティ</v>
      </c>
      <c r="E133" s="23" t="str">
        <f>VLOOKUP(C133,商品一覧!$A$4:$D$18,3,FALSE)</f>
        <v>菓子</v>
      </c>
      <c r="F133" s="24">
        <f>VLOOKUP(C133,商品一覧!$A$4:$D$18,4,FALSE)</f>
        <v>2500</v>
      </c>
      <c r="G133" s="23">
        <v>1</v>
      </c>
      <c r="H133" s="24">
        <f>'売上リスト '!$F133*'売上リスト '!$G133</f>
        <v>2500</v>
      </c>
      <c r="I133" s="23" t="s">
        <v>19</v>
      </c>
      <c r="J133" s="23" t="s">
        <v>23</v>
      </c>
      <c r="K133" s="25" t="s">
        <v>21</v>
      </c>
    </row>
    <row r="134" spans="1:11" x14ac:dyDescent="0.4">
      <c r="A134" s="14">
        <v>131</v>
      </c>
      <c r="B134" s="15">
        <v>45739</v>
      </c>
      <c r="C134" s="16" t="s">
        <v>15</v>
      </c>
      <c r="D134" s="17" t="str">
        <f>VLOOKUP(C134,商品一覧!$A$4:$D$18,2,FALSE)</f>
        <v>紅白ワインセット</v>
      </c>
      <c r="E134" s="17" t="str">
        <f>VLOOKUP(C134,商品一覧!$A$4:$D$18,3,FALSE)</f>
        <v>酒</v>
      </c>
      <c r="F134" s="18">
        <f>VLOOKUP(C134,商品一覧!$A$4:$D$18,4,FALSE)</f>
        <v>6000</v>
      </c>
      <c r="G134" s="17">
        <v>2</v>
      </c>
      <c r="H134" s="18">
        <f>'売上リスト '!$F134*'売上リスト '!$G134</f>
        <v>12000</v>
      </c>
      <c r="I134" s="17" t="s">
        <v>12</v>
      </c>
      <c r="J134" s="17" t="s">
        <v>23</v>
      </c>
      <c r="K134" s="19" t="s">
        <v>14</v>
      </c>
    </row>
    <row r="135" spans="1:11" x14ac:dyDescent="0.4">
      <c r="A135" s="20">
        <v>132</v>
      </c>
      <c r="B135" s="21">
        <v>45741</v>
      </c>
      <c r="C135" s="22" t="s">
        <v>24</v>
      </c>
      <c r="D135" s="23" t="str">
        <f>VLOOKUP(C135,商品一覧!$A$4:$D$18,2,FALSE)</f>
        <v>日本酒飲み比べセット</v>
      </c>
      <c r="E135" s="23" t="str">
        <f>VLOOKUP(C135,商品一覧!$A$4:$D$18,3,FALSE)</f>
        <v>酒</v>
      </c>
      <c r="F135" s="24">
        <f>VLOOKUP(C135,商品一覧!$A$4:$D$18,4,FALSE)</f>
        <v>7800</v>
      </c>
      <c r="G135" s="23">
        <v>1</v>
      </c>
      <c r="H135" s="24">
        <f>'売上リスト '!$F135*'売上リスト '!$G135</f>
        <v>7800</v>
      </c>
      <c r="I135" s="23" t="s">
        <v>12</v>
      </c>
      <c r="J135" s="23" t="s">
        <v>23</v>
      </c>
      <c r="K135" s="25" t="s">
        <v>14</v>
      </c>
    </row>
    <row r="136" spans="1:11" x14ac:dyDescent="0.4">
      <c r="A136" s="14">
        <v>133</v>
      </c>
      <c r="B136" s="15">
        <v>45742</v>
      </c>
      <c r="C136" s="16" t="s">
        <v>18</v>
      </c>
      <c r="D136" s="17" t="str">
        <f>VLOOKUP(C136,商品一覧!$A$4:$D$18,2,FALSE)</f>
        <v>タオルハンカチ（紳士用）</v>
      </c>
      <c r="E136" s="17" t="str">
        <f>VLOOKUP(C136,商品一覧!$A$4:$D$18,3,FALSE)</f>
        <v>タオル</v>
      </c>
      <c r="F136" s="18">
        <f>VLOOKUP(C136,商品一覧!$A$4:$D$18,4,FALSE)</f>
        <v>500</v>
      </c>
      <c r="G136" s="17">
        <v>15</v>
      </c>
      <c r="H136" s="18">
        <f>'売上リスト '!$F136*'売上リスト '!$G136</f>
        <v>7500</v>
      </c>
      <c r="I136" s="17" t="s">
        <v>19</v>
      </c>
      <c r="J136" s="17" t="s">
        <v>17</v>
      </c>
      <c r="K136" s="19" t="s">
        <v>14</v>
      </c>
    </row>
    <row r="137" spans="1:11" x14ac:dyDescent="0.4">
      <c r="A137" s="20">
        <v>134</v>
      </c>
      <c r="B137" s="21">
        <v>45742</v>
      </c>
      <c r="C137" s="22" t="s">
        <v>22</v>
      </c>
      <c r="D137" s="23" t="str">
        <f>VLOOKUP(C137,商品一覧!$A$4:$D$18,2,FALSE)</f>
        <v>タオルハンカチ（婦人用）</v>
      </c>
      <c r="E137" s="23" t="str">
        <f>VLOOKUP(C137,商品一覧!$A$4:$D$18,3,FALSE)</f>
        <v>タオル</v>
      </c>
      <c r="F137" s="24">
        <f>VLOOKUP(C137,商品一覧!$A$4:$D$18,4,FALSE)</f>
        <v>500</v>
      </c>
      <c r="G137" s="23">
        <v>20</v>
      </c>
      <c r="H137" s="24">
        <f>'売上リスト '!$F137*'売上リスト '!$G137</f>
        <v>10000</v>
      </c>
      <c r="I137" s="23" t="s">
        <v>19</v>
      </c>
      <c r="J137" s="23" t="s">
        <v>17</v>
      </c>
      <c r="K137" s="25" t="s">
        <v>14</v>
      </c>
    </row>
    <row r="138" spans="1:11" x14ac:dyDescent="0.4">
      <c r="A138" s="14">
        <v>135</v>
      </c>
      <c r="B138" s="15">
        <v>45743</v>
      </c>
      <c r="C138" s="16" t="s">
        <v>30</v>
      </c>
      <c r="D138" s="17" t="str">
        <f>VLOOKUP(C138,商品一覧!$A$4:$D$18,2,FALSE)</f>
        <v>プチチョコ詰め合わせ</v>
      </c>
      <c r="E138" s="17" t="str">
        <f>VLOOKUP(C138,商品一覧!$A$4:$D$18,3,FALSE)</f>
        <v>菓子</v>
      </c>
      <c r="F138" s="18">
        <f>VLOOKUP(C138,商品一覧!$A$4:$D$18,4,FALSE)</f>
        <v>600</v>
      </c>
      <c r="G138" s="17">
        <v>10</v>
      </c>
      <c r="H138" s="18">
        <f>'売上リスト '!$F138*'売上リスト '!$G138</f>
        <v>6000</v>
      </c>
      <c r="I138" s="17" t="s">
        <v>19</v>
      </c>
      <c r="J138" s="17" t="s">
        <v>26</v>
      </c>
      <c r="K138" s="19" t="s">
        <v>21</v>
      </c>
    </row>
    <row r="139" spans="1:11" x14ac:dyDescent="0.4">
      <c r="A139" s="20">
        <v>136</v>
      </c>
      <c r="B139" s="21">
        <v>45743</v>
      </c>
      <c r="C139" s="22" t="s">
        <v>15</v>
      </c>
      <c r="D139" s="23" t="str">
        <f>VLOOKUP(C139,商品一覧!$A$4:$D$18,2,FALSE)</f>
        <v>紅白ワインセット</v>
      </c>
      <c r="E139" s="23" t="str">
        <f>VLOOKUP(C139,商品一覧!$A$4:$D$18,3,FALSE)</f>
        <v>酒</v>
      </c>
      <c r="F139" s="24">
        <f>VLOOKUP(C139,商品一覧!$A$4:$D$18,4,FALSE)</f>
        <v>6000</v>
      </c>
      <c r="G139" s="23">
        <v>1</v>
      </c>
      <c r="H139" s="24">
        <f>'売上リスト '!$F139*'売上リスト '!$G139</f>
        <v>6000</v>
      </c>
      <c r="I139" s="23" t="s">
        <v>16</v>
      </c>
      <c r="J139" s="23" t="s">
        <v>17</v>
      </c>
      <c r="K139" s="25" t="s">
        <v>14</v>
      </c>
    </row>
    <row r="140" spans="1:11" x14ac:dyDescent="0.4">
      <c r="A140" s="14">
        <v>137</v>
      </c>
      <c r="B140" s="15">
        <v>45744</v>
      </c>
      <c r="C140" s="16" t="s">
        <v>11</v>
      </c>
      <c r="D140" s="17" t="str">
        <f>VLOOKUP(C140,商品一覧!$A$4:$D$18,2,FALSE)</f>
        <v>スイーツバラエティ</v>
      </c>
      <c r="E140" s="17" t="str">
        <f>VLOOKUP(C140,商品一覧!$A$4:$D$18,3,FALSE)</f>
        <v>菓子</v>
      </c>
      <c r="F140" s="18">
        <f>VLOOKUP(C140,商品一覧!$A$4:$D$18,4,FALSE)</f>
        <v>2500</v>
      </c>
      <c r="G140" s="17">
        <v>2</v>
      </c>
      <c r="H140" s="18">
        <f>'売上リスト '!$F140*'売上リスト '!$G140</f>
        <v>5000</v>
      </c>
      <c r="I140" s="17" t="s">
        <v>16</v>
      </c>
      <c r="J140" s="17" t="s">
        <v>17</v>
      </c>
      <c r="K140" s="19" t="s">
        <v>14</v>
      </c>
    </row>
    <row r="141" spans="1:11" x14ac:dyDescent="0.4">
      <c r="A141" s="20">
        <v>138</v>
      </c>
      <c r="B141" s="21">
        <v>45745</v>
      </c>
      <c r="C141" s="22" t="s">
        <v>11</v>
      </c>
      <c r="D141" s="23" t="str">
        <f>VLOOKUP(C141,商品一覧!$A$4:$D$18,2,FALSE)</f>
        <v>スイーツバラエティ</v>
      </c>
      <c r="E141" s="23" t="str">
        <f>VLOOKUP(C141,商品一覧!$A$4:$D$18,3,FALSE)</f>
        <v>菓子</v>
      </c>
      <c r="F141" s="24">
        <f>VLOOKUP(C141,商品一覧!$A$4:$D$18,4,FALSE)</f>
        <v>2500</v>
      </c>
      <c r="G141" s="23">
        <v>3</v>
      </c>
      <c r="H141" s="24">
        <f>'売上リスト '!$F141*'売上リスト '!$G141</f>
        <v>7500</v>
      </c>
      <c r="I141" s="23" t="s">
        <v>12</v>
      </c>
      <c r="J141" s="23" t="s">
        <v>23</v>
      </c>
      <c r="K141" s="25" t="s">
        <v>14</v>
      </c>
    </row>
    <row r="142" spans="1:11" x14ac:dyDescent="0.4">
      <c r="A142" s="14">
        <v>139</v>
      </c>
      <c r="B142" s="15">
        <v>45746</v>
      </c>
      <c r="C142" s="16" t="s">
        <v>28</v>
      </c>
      <c r="D142" s="17" t="str">
        <f>VLOOKUP(C142,商品一覧!$A$4:$D$18,2,FALSE)</f>
        <v>プチクッキー詰め合わせ</v>
      </c>
      <c r="E142" s="17" t="str">
        <f>VLOOKUP(C142,商品一覧!$A$4:$D$18,3,FALSE)</f>
        <v>菓子</v>
      </c>
      <c r="F142" s="18">
        <f>VLOOKUP(C142,商品一覧!$A$4:$D$18,4,FALSE)</f>
        <v>700</v>
      </c>
      <c r="G142" s="17">
        <v>5</v>
      </c>
      <c r="H142" s="18">
        <f>'売上リスト '!$F142*'売上リスト '!$G142</f>
        <v>3500</v>
      </c>
      <c r="I142" s="17" t="s">
        <v>12</v>
      </c>
      <c r="J142" s="17" t="s">
        <v>26</v>
      </c>
      <c r="K142" s="19" t="s">
        <v>21</v>
      </c>
    </row>
    <row r="143" spans="1:11" x14ac:dyDescent="0.4">
      <c r="A143" s="20">
        <v>140</v>
      </c>
      <c r="B143" s="21">
        <v>45746</v>
      </c>
      <c r="C143" s="22" t="s">
        <v>24</v>
      </c>
      <c r="D143" s="23" t="str">
        <f>VLOOKUP(C143,商品一覧!$A$4:$D$18,2,FALSE)</f>
        <v>日本酒飲み比べセット</v>
      </c>
      <c r="E143" s="23" t="str">
        <f>VLOOKUP(C143,商品一覧!$A$4:$D$18,3,FALSE)</f>
        <v>酒</v>
      </c>
      <c r="F143" s="24">
        <f>VLOOKUP(C143,商品一覧!$A$4:$D$18,4,FALSE)</f>
        <v>7800</v>
      </c>
      <c r="G143" s="23">
        <v>1</v>
      </c>
      <c r="H143" s="24">
        <f>'売上リスト '!$F143*'売上リスト '!$G143</f>
        <v>7800</v>
      </c>
      <c r="I143" s="23" t="s">
        <v>16</v>
      </c>
      <c r="J143" s="23" t="s">
        <v>23</v>
      </c>
      <c r="K143" s="25" t="s">
        <v>14</v>
      </c>
    </row>
    <row r="144" spans="1:11" ht="19.5" thickBot="1" x14ac:dyDescent="0.45">
      <c r="A144" s="14">
        <v>141</v>
      </c>
      <c r="B144" s="15">
        <v>45747</v>
      </c>
      <c r="C144" s="16" t="s">
        <v>15</v>
      </c>
      <c r="D144" s="17" t="str">
        <f>VLOOKUP(C144,商品一覧!$A$4:$D$18,2,FALSE)</f>
        <v>紅白ワインセット</v>
      </c>
      <c r="E144" s="17" t="str">
        <f>VLOOKUP(C144,商品一覧!$A$4:$D$18,3,FALSE)</f>
        <v>酒</v>
      </c>
      <c r="F144" s="18">
        <f>VLOOKUP(C144,商品一覧!$A$4:$D$18,4,FALSE)</f>
        <v>6000</v>
      </c>
      <c r="G144" s="17">
        <v>2</v>
      </c>
      <c r="H144" s="18">
        <f>'売上リスト '!$F144*'売上リスト '!$G144</f>
        <v>12000</v>
      </c>
      <c r="I144" s="17" t="s">
        <v>75</v>
      </c>
      <c r="J144" s="17" t="s">
        <v>13</v>
      </c>
      <c r="K144" s="19" t="s">
        <v>47</v>
      </c>
    </row>
    <row r="145" spans="1:11" ht="19.5" thickTop="1" x14ac:dyDescent="0.4">
      <c r="A145" s="26" t="s">
        <v>79</v>
      </c>
      <c r="B145" s="27"/>
      <c r="C145" s="28"/>
      <c r="D145" s="27"/>
      <c r="E145" s="27"/>
      <c r="F145" s="27"/>
      <c r="G145" s="27"/>
      <c r="H145" s="29">
        <f>SUBTOTAL(109,'売上リスト '!$H$4:$H$144)</f>
        <v>817900</v>
      </c>
      <c r="I145" s="27"/>
      <c r="J145" s="27"/>
      <c r="K145" s="30">
        <f>SUBTOTAL(103,'売上リスト '!$K$4:$K$144)</f>
        <v>141</v>
      </c>
    </row>
  </sheetData>
  <phoneticPr fontId="4"/>
  <dataValidations disablePrompts="1"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3" t="s">
        <v>54</v>
      </c>
      <c r="B1" s="4"/>
      <c r="C1" s="4"/>
      <c r="D1" s="4"/>
    </row>
    <row r="3" spans="1:4" x14ac:dyDescent="0.4">
      <c r="A3" s="5" t="s">
        <v>3</v>
      </c>
      <c r="B3" s="5" t="s">
        <v>4</v>
      </c>
      <c r="C3" s="5" t="s">
        <v>5</v>
      </c>
      <c r="D3" s="5" t="s">
        <v>6</v>
      </c>
    </row>
    <row r="4" spans="1:4" x14ac:dyDescent="0.4">
      <c r="A4" s="6" t="s">
        <v>25</v>
      </c>
      <c r="B4" s="7" t="s">
        <v>55</v>
      </c>
      <c r="C4" s="7" t="s">
        <v>56</v>
      </c>
      <c r="D4" s="8">
        <v>5000</v>
      </c>
    </row>
    <row r="5" spans="1:4" x14ac:dyDescent="0.4">
      <c r="A5" s="6" t="s">
        <v>44</v>
      </c>
      <c r="B5" s="7" t="s">
        <v>57</v>
      </c>
      <c r="C5" s="7" t="s">
        <v>56</v>
      </c>
      <c r="D5" s="8">
        <v>3000</v>
      </c>
    </row>
    <row r="6" spans="1:4" x14ac:dyDescent="0.4">
      <c r="A6" s="6" t="s">
        <v>39</v>
      </c>
      <c r="B6" s="7" t="s">
        <v>58</v>
      </c>
      <c r="C6" s="7" t="s">
        <v>56</v>
      </c>
      <c r="D6" s="8">
        <v>2000</v>
      </c>
    </row>
    <row r="7" spans="1:4" x14ac:dyDescent="0.4">
      <c r="A7" s="6" t="s">
        <v>40</v>
      </c>
      <c r="B7" s="7" t="s">
        <v>59</v>
      </c>
      <c r="C7" s="7" t="s">
        <v>60</v>
      </c>
      <c r="D7" s="8">
        <v>3000</v>
      </c>
    </row>
    <row r="8" spans="1:4" x14ac:dyDescent="0.4">
      <c r="A8" s="6" t="s">
        <v>18</v>
      </c>
      <c r="B8" s="7" t="s">
        <v>61</v>
      </c>
      <c r="C8" s="7" t="s">
        <v>60</v>
      </c>
      <c r="D8" s="8">
        <v>500</v>
      </c>
    </row>
    <row r="9" spans="1:4" x14ac:dyDescent="0.4">
      <c r="A9" s="6" t="s">
        <v>22</v>
      </c>
      <c r="B9" s="7" t="s">
        <v>62</v>
      </c>
      <c r="C9" s="7" t="s">
        <v>60</v>
      </c>
      <c r="D9" s="8">
        <v>500</v>
      </c>
    </row>
    <row r="10" spans="1:4" x14ac:dyDescent="0.4">
      <c r="A10" s="6" t="s">
        <v>41</v>
      </c>
      <c r="B10" s="7" t="s">
        <v>63</v>
      </c>
      <c r="C10" s="7" t="s">
        <v>60</v>
      </c>
      <c r="D10" s="8">
        <v>1800</v>
      </c>
    </row>
    <row r="11" spans="1:4" x14ac:dyDescent="0.4">
      <c r="A11" s="6" t="s">
        <v>43</v>
      </c>
      <c r="B11" s="7" t="s">
        <v>64</v>
      </c>
      <c r="C11" s="7" t="s">
        <v>60</v>
      </c>
      <c r="D11" s="8">
        <v>800</v>
      </c>
    </row>
    <row r="12" spans="1:4" x14ac:dyDescent="0.4">
      <c r="A12" s="6" t="s">
        <v>11</v>
      </c>
      <c r="B12" s="7" t="s">
        <v>65</v>
      </c>
      <c r="C12" s="7" t="s">
        <v>66</v>
      </c>
      <c r="D12" s="8">
        <v>2500</v>
      </c>
    </row>
    <row r="13" spans="1:4" x14ac:dyDescent="0.4">
      <c r="A13" s="6" t="s">
        <v>28</v>
      </c>
      <c r="B13" s="7" t="s">
        <v>67</v>
      </c>
      <c r="C13" s="7" t="s">
        <v>66</v>
      </c>
      <c r="D13" s="8">
        <v>700</v>
      </c>
    </row>
    <row r="14" spans="1:4" x14ac:dyDescent="0.4">
      <c r="A14" s="6" t="s">
        <v>30</v>
      </c>
      <c r="B14" s="7" t="s">
        <v>68</v>
      </c>
      <c r="C14" s="7" t="s">
        <v>66</v>
      </c>
      <c r="D14" s="8">
        <v>600</v>
      </c>
    </row>
    <row r="15" spans="1:4" x14ac:dyDescent="0.4">
      <c r="A15" s="6" t="s">
        <v>38</v>
      </c>
      <c r="B15" s="7" t="s">
        <v>69</v>
      </c>
      <c r="C15" s="7" t="s">
        <v>66</v>
      </c>
      <c r="D15" s="8">
        <v>800</v>
      </c>
    </row>
    <row r="16" spans="1:4" x14ac:dyDescent="0.4">
      <c r="A16" s="6" t="s">
        <v>31</v>
      </c>
      <c r="B16" s="7" t="s">
        <v>70</v>
      </c>
      <c r="C16" s="7" t="s">
        <v>66</v>
      </c>
      <c r="D16" s="8">
        <v>200</v>
      </c>
    </row>
    <row r="17" spans="1:4" x14ac:dyDescent="0.4">
      <c r="A17" s="6" t="s">
        <v>24</v>
      </c>
      <c r="B17" s="7" t="s">
        <v>71</v>
      </c>
      <c r="C17" s="7" t="s">
        <v>72</v>
      </c>
      <c r="D17" s="8">
        <v>7800</v>
      </c>
    </row>
    <row r="18" spans="1:4" x14ac:dyDescent="0.4">
      <c r="A18" s="6" t="s">
        <v>15</v>
      </c>
      <c r="B18" s="7" t="s">
        <v>73</v>
      </c>
      <c r="C18" s="7" t="s">
        <v>72</v>
      </c>
      <c r="D18" s="8">
        <v>6000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0" t="s">
        <v>74</v>
      </c>
      <c r="B1" s="9"/>
    </row>
    <row r="3" spans="1:2" x14ac:dyDescent="0.4">
      <c r="A3" s="7">
        <v>1</v>
      </c>
      <c r="B3" s="7" t="s">
        <v>75</v>
      </c>
    </row>
    <row r="4" spans="1:2" x14ac:dyDescent="0.4">
      <c r="A4" s="7">
        <v>2</v>
      </c>
      <c r="B4" s="7" t="s">
        <v>76</v>
      </c>
    </row>
    <row r="5" spans="1:2" x14ac:dyDescent="0.4">
      <c r="A5" s="7">
        <v>3</v>
      </c>
      <c r="B5" s="7" t="s">
        <v>45</v>
      </c>
    </row>
    <row r="6" spans="1:2" x14ac:dyDescent="0.4">
      <c r="A6" s="7">
        <v>4</v>
      </c>
      <c r="B6" s="7" t="s">
        <v>77</v>
      </c>
    </row>
    <row r="7" spans="1:2" x14ac:dyDescent="0.4">
      <c r="A7" s="7">
        <v>5</v>
      </c>
      <c r="B7" s="7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2025-04-03T03:35:33Z</dcterms:modified>
</cp:coreProperties>
</file>