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A5A8B604-0653-4DF0-BC5F-413E9D46F9F0}" xr6:coauthVersionLast="47" xr6:coauthVersionMax="47" xr10:uidLastSave="{00000000-0000-0000-0000-000000000000}"/>
  <bookViews>
    <workbookView xWindow="-120" yWindow="-120" windowWidth="19440" windowHeight="11040" xr2:uid="{3AD040D7-57BF-41E0-B246-F086C83C142A}"/>
  </bookViews>
  <sheets>
    <sheet name="請求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C9" i="1"/>
  <c r="E9" i="1" s="1"/>
  <c r="B10" i="1"/>
  <c r="C10" i="1"/>
  <c r="E10" i="1" s="1"/>
  <c r="B11" i="1"/>
  <c r="C11" i="1"/>
  <c r="B12" i="1"/>
  <c r="C12" i="1"/>
  <c r="B13" i="1"/>
  <c r="C13" i="1"/>
  <c r="C8" i="1"/>
  <c r="B8" i="1"/>
  <c r="E2" i="1"/>
  <c r="E13" i="1" l="1"/>
  <c r="E12" i="1"/>
  <c r="E11" i="1"/>
  <c r="E8" i="1"/>
  <c r="E14" i="1" l="1"/>
  <c r="E15" i="1" s="1"/>
  <c r="E16" i="1" s="1"/>
  <c r="B5" i="1" s="1"/>
</calcChain>
</file>

<file path=xl/sharedStrings.xml><?xml version="1.0" encoding="utf-8"?>
<sst xmlns="http://schemas.openxmlformats.org/spreadsheetml/2006/main" count="38" uniqueCount="34">
  <si>
    <t>ご請求書</t>
    <rPh sb="1" eb="4">
      <t>セイキュウショ</t>
    </rPh>
    <phoneticPr fontId="2"/>
  </si>
  <si>
    <t>発行日：</t>
    <rPh sb="0" eb="2">
      <t>ハッコウ</t>
    </rPh>
    <rPh sb="2" eb="3">
      <t>ヒ</t>
    </rPh>
    <phoneticPr fontId="2"/>
  </si>
  <si>
    <t>■商品一覧</t>
    <rPh sb="1" eb="3">
      <t>ショウヒン</t>
    </rPh>
    <rPh sb="3" eb="5">
      <t>イチラン</t>
    </rPh>
    <phoneticPr fontId="2"/>
  </si>
  <si>
    <t>服部　実</t>
    <rPh sb="0" eb="2">
      <t>ハットリ</t>
    </rPh>
    <rPh sb="3" eb="4">
      <t>ミノル</t>
    </rPh>
    <phoneticPr fontId="2"/>
  </si>
  <si>
    <t>様</t>
  </si>
  <si>
    <t>商品番号</t>
    <rPh sb="0" eb="2">
      <t>ショウヒン</t>
    </rPh>
    <rPh sb="2" eb="4">
      <t>バンゴウ</t>
    </rPh>
    <phoneticPr fontId="2"/>
  </si>
  <si>
    <t>商品名</t>
    <rPh sb="0" eb="2">
      <t>ショウヒン</t>
    </rPh>
    <rPh sb="2" eb="3">
      <t>メイ</t>
    </rPh>
    <phoneticPr fontId="2"/>
  </si>
  <si>
    <t>単価</t>
    <rPh sb="0" eb="2">
      <t>タンカ</t>
    </rPh>
    <phoneticPr fontId="2"/>
  </si>
  <si>
    <t>東京家具センター</t>
    <rPh sb="0" eb="2">
      <t>トウキョウ</t>
    </rPh>
    <rPh sb="2" eb="4">
      <t>カグ</t>
    </rPh>
    <phoneticPr fontId="2"/>
  </si>
  <si>
    <t>S-001</t>
  </si>
  <si>
    <t>ソファー</t>
  </si>
  <si>
    <t>ご請求額：</t>
    <rPh sb="1" eb="3">
      <t>セイキュウ</t>
    </rPh>
    <rPh sb="3" eb="4">
      <t>ガク</t>
    </rPh>
    <phoneticPr fontId="2"/>
  </si>
  <si>
    <t>03-xxx-xxxx</t>
  </si>
  <si>
    <t>D-001</t>
  </si>
  <si>
    <t>ダイニングセット</t>
  </si>
  <si>
    <t>D-002</t>
  </si>
  <si>
    <t>ダイニングテーブル</t>
    <phoneticPr fontId="4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</si>
  <si>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</si>
  <si>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</si>
  <si>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</si>
  <si>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D-003</t>
  </si>
  <si>
    <t>ダイニングチェア</t>
    <phoneticPr fontId="4"/>
  </si>
  <si>
    <t>B-001</t>
  </si>
  <si>
    <t>本棚（大）</t>
    <rPh sb="0" eb="2">
      <t>ホンダナ</t>
    </rPh>
    <rPh sb="3" eb="4">
      <t>ダイ</t>
    </rPh>
    <phoneticPr fontId="2"/>
  </si>
  <si>
    <t>B-002</t>
  </si>
  <si>
    <t>本棚（中）</t>
    <rPh sb="0" eb="2">
      <t>ホンダナ</t>
    </rPh>
    <rPh sb="3" eb="4">
      <t>チュウ</t>
    </rPh>
    <phoneticPr fontId="2"/>
  </si>
  <si>
    <t>B-003</t>
  </si>
  <si>
    <t>本棚（小）</t>
    <rPh sb="0" eb="2">
      <t>ホンダナ</t>
    </rPh>
    <rPh sb="3" eb="4">
      <t>ショウ</t>
    </rPh>
    <phoneticPr fontId="2"/>
  </si>
  <si>
    <t>Z-001</t>
    <phoneticPr fontId="4"/>
  </si>
  <si>
    <t>家具保護パッド</t>
    <rPh sb="0" eb="2">
      <t>カグ</t>
    </rPh>
    <rPh sb="2" eb="4">
      <t>ホゴ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</si>
  <si>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</si>
  <si>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</si>
  <si>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</si>
  <si>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Z-001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</si>
</sst>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9.9978637043366805E-2"/>
        <bgColor indexed="64"/>
      </patternFill>
    </fill>
    <fill>
      <patternFill patternType="solid">
        <fgColor theme="3" tint="0.74999237037263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5" xfId="0" applyBorder="1" applyAlignment="1">
      <alignment horizontal="right" vertical="center"/>
    </xf>
    <xf numFmtId="9" fontId="0" fillId="0" borderId="6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7" xfId="1" applyFont="1" applyBorder="1">
      <alignment vertical="center"/>
    </xf>
    <xf numFmtId="6" fontId="0" fillId="0" borderId="10" xfId="2" applyFont="1" applyBorder="1">
      <alignment vertical="center"/>
    </xf>
    <xf numFmtId="6" fontId="8" fillId="0" borderId="2" xfId="0" applyNumberFormat="1" applyFont="1" applyBorder="1">
      <alignment vertical="center"/>
    </xf>
    <xf numFmtId="0" fontId="3" fillId="3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95195-F6E1-43A5-84EE-A01D81C5FE72}">
  <dimension ref="A1:I16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0.625" customWidth="1"/>
    <col min="5" max="5" width="10.625" customWidth="1"/>
    <col min="6" max="6" width="5.625" customWidth="1"/>
    <col min="8" max="8" width="19.25" bestFit="1" customWidth="1"/>
  </cols>
  <sheetData>
    <row r="1" spans="1:9" ht="19.5" x14ac:dyDescent="0.4">
      <c r="A1" s="16" t="s">
        <v>0</v>
      </c>
      <c r="B1" s="16"/>
      <c r="C1" s="16"/>
      <c r="D1" s="16"/>
      <c r="E1" s="16"/>
    </row>
    <row r="2" spans="1:9" x14ac:dyDescent="0.4">
      <c r="D2" t="s">
        <v>1</v>
      </c>
      <c r="E2" s="12">
        <f ca="1">TODAY()</f>
        <v>45743</v>
      </c>
      <c r="G2" s="1" t="s">
        <v>2</v>
      </c>
    </row>
    <row r="3" spans="1:9" ht="19.5" x14ac:dyDescent="0.4">
      <c r="A3" s="2" t="s">
        <v>3</v>
      </c>
      <c r="B3" t="s">
        <v>4</v>
      </c>
      <c r="G3" s="3" t="s">
        <v>5</v>
      </c>
      <c r="H3" s="3" t="s">
        <v>6</v>
      </c>
      <c r="I3" s="3" t="s">
        <v>7</v>
      </c>
    </row>
    <row r="4" spans="1:9" x14ac:dyDescent="0.4">
      <c r="D4" t="s">
        <v>8</v>
      </c>
      <c r="G4" s="4" t="s">
        <v>9</v>
      </c>
      <c r="H4" s="5" t="s">
        <v>10</v>
      </c>
      <c r="I4" s="6">
        <v>49800</v>
      </c>
    </row>
    <row r="5" spans="1:9" ht="20.25" thickBot="1" x14ac:dyDescent="0.45">
      <c r="A5" s="7" t="s">
        <v>11</v>
      </c>
      <c r="B5" s="15">
        <f>E16</f>
        <v>165830</v>
      </c>
      <c r="D5" t="s">
        <v>12</v>
      </c>
      <c r="G5" s="4" t="s">
        <v>13</v>
      </c>
      <c r="H5" s="5" t="s">
        <v>14</v>
      </c>
      <c r="I5" s="6">
        <v>59000</v>
      </c>
    </row>
    <row r="6" spans="1:9" ht="19.5" thickTop="1" x14ac:dyDescent="0.4">
      <c r="G6" s="4" t="s">
        <v>15</v>
      </c>
      <c r="H6" s="5" t="s">
        <v>16</v>
      </c>
      <c r="I6" s="6">
        <v>27000</v>
      </c>
    </row>
    <row r="7" spans="1:9" x14ac:dyDescent="0.4">
      <c r="A7" s="11" t="s">
        <v>5</v>
      </c>
      <c r="B7" s="11" t="s">
        <v>17</v>
      </c>
      <c r="C7" s="11" t="s">
        <v>7</v>
      </c>
      <c r="D7" s="11" t="s">
        <v>18</v>
      </c>
      <c r="E7" s="11" t="s">
        <v>19</v>
      </c>
      <c r="G7" s="4" t="s">
        <v>20</v>
      </c>
      <c r="H7" s="5" t="s">
        <v>21</v>
      </c>
      <c r="I7" s="6">
        <v>12500</v>
      </c>
    </row>
    <row r="8" spans="1:9" x14ac:dyDescent="0.4">
      <c r="A8" s="4" t="s">
        <v>13</v>
      </c>
      <c r="B8" s="8" t="str">
        <f>IF(A8="","",VLOOKUP(A8,$G$4:$I$11,2,FALSE))</f>
        <v>ダイニングセット</v>
      </c>
      <c r="C8" s="6">
        <f>IF(A8="","",VLOOKUP(A8,$G$4:$I$11,3,FALSE))</f>
        <v>59000</v>
      </c>
      <c r="D8" s="6">
        <v>1</v>
      </c>
      <c r="E8" s="6">
        <f>IF(C8="","",C8*D8)</f>
        <v>59000</v>
      </c>
      <c r="G8" s="4" t="s">
        <v>22</v>
      </c>
      <c r="H8" s="5" t="s">
        <v>23</v>
      </c>
      <c r="I8" s="6">
        <v>56700</v>
      </c>
    </row>
    <row r="9" spans="1:9" x14ac:dyDescent="0.4">
      <c r="A9" s="4" t="s">
        <v>26</v>
      </c>
      <c r="B9" s="8" t="str">
        <f t="shared" ref="B9:B13" si="0">IF(A9="","",VLOOKUP(A9,$G$4:$I$11,2,FALSE))</f>
        <v>本棚（小）</v>
      </c>
      <c r="C9" s="6">
        <f t="shared" ref="C9:C13" si="1">IF(A9="","",VLOOKUP(A9,$G$4:$I$11,3,FALSE))</f>
        <v>29800</v>
      </c>
      <c r="D9" s="6">
        <v>3</v>
      </c>
      <c r="E9" s="6">
        <f t="shared" ref="E9:E13" si="2">IF(C9="","",C9*D9)</f>
        <v>89400</v>
      </c>
      <c r="G9" s="4" t="s">
        <v>24</v>
      </c>
      <c r="H9" s="5" t="s">
        <v>25</v>
      </c>
      <c r="I9" s="6">
        <v>45000</v>
      </c>
    </row>
    <row r="10" spans="1:9" x14ac:dyDescent="0.4">
      <c r="A10" s="4" t="s">
        <v>33</v>
      </c>
      <c r="B10" s="8" t="str">
        <f t="shared" si="0"/>
        <v>家具保護パッド</v>
      </c>
      <c r="C10" s="6">
        <f t="shared" si="1"/>
        <v>785</v>
      </c>
      <c r="D10" s="6">
        <v>3</v>
      </c>
      <c r="E10" s="6">
        <f t="shared" si="2"/>
        <v>2355</v>
      </c>
      <c r="G10" s="4" t="s">
        <v>26</v>
      </c>
      <c r="H10" s="5" t="s">
        <v>27</v>
      </c>
      <c r="I10" s="6">
        <v>29800</v>
      </c>
    </row>
    <row r="11" spans="1:9" x14ac:dyDescent="0.4">
      <c r="A11" s="4"/>
      <c r="B11" s="8" t="str">
        <f t="shared" si="0"/>
        <v/>
      </c>
      <c r="C11" s="6" t="str">
        <f t="shared" si="1"/>
        <v/>
      </c>
      <c r="D11" s="6"/>
      <c r="E11" s="6" t="str">
        <f t="shared" si="2"/>
        <v/>
      </c>
      <c r="G11" s="4" t="s">
        <v>28</v>
      </c>
      <c r="H11" s="5" t="s">
        <v>29</v>
      </c>
      <c r="I11" s="6">
        <v>785</v>
      </c>
    </row>
    <row r="12" spans="1:9" x14ac:dyDescent="0.4">
      <c r="A12" s="4"/>
      <c r="B12" s="8" t="str">
        <f t="shared" si="0"/>
        <v/>
      </c>
      <c r="C12" s="6" t="str">
        <f t="shared" si="1"/>
        <v/>
      </c>
      <c r="D12" s="6"/>
      <c r="E12" s="6" t="str">
        <f t="shared" si="2"/>
        <v/>
      </c>
    </row>
    <row r="13" spans="1:9" x14ac:dyDescent="0.4">
      <c r="A13" s="4"/>
      <c r="B13" s="8" t="str">
        <f t="shared" si="0"/>
        <v/>
      </c>
      <c r="C13" s="6" t="str">
        <f t="shared" si="1"/>
        <v/>
      </c>
      <c r="D13" s="6"/>
      <c r="E13" s="6" t="str">
        <f t="shared" si="2"/>
        <v/>
      </c>
    </row>
    <row r="14" spans="1:9" x14ac:dyDescent="0.4">
      <c r="C14" s="17" t="s">
        <v>30</v>
      </c>
      <c r="D14" s="18"/>
      <c r="E14" s="6">
        <f>SUM(E8:E13)</f>
        <v>150755</v>
      </c>
    </row>
    <row r="15" spans="1:9" ht="19.5" thickBot="1" x14ac:dyDescent="0.45">
      <c r="C15" s="9" t="s">
        <v>31</v>
      </c>
      <c r="D15" s="10">
        <v>0.1</v>
      </c>
      <c r="E15" s="13">
        <f>ROUNDDOWN(E14*D15,0)</f>
        <v>15075</v>
      </c>
    </row>
    <row r="16" spans="1:9" ht="19.5" thickTop="1" x14ac:dyDescent="0.4">
      <c r="C16" s="19" t="s">
        <v>32</v>
      </c>
      <c r="D16" s="20"/>
      <c r="E16" s="14">
        <f>SUM(E14:E15)</f>
        <v>165830</v>
      </c>
    </row>
  </sheetData>
  <mergeCells count="3">
    <mergeCell ref="A1:E1"/>
    <mergeCell ref="C14:D14"/>
    <mergeCell ref="C16:D16"/>
  </mergeCells>
  <phoneticPr fontId="4"/>
  <dataValidations disablePrompts="1" count="1">
    <dataValidation type="list" allowBlank="1" showInputMessage="1" showErrorMessage="1" sqref="A8:A13" xr:uid="{21C243D8-1F52-47EB-AF70-B5C8E23DD782}">
      <formula1>$G$4:$G$11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2025-03-27T04:55:11Z</dcterms:created>
  <dcterms:modified xsi:type="dcterms:W3CDTF">2025-03-27T05:37:49Z</dcterms:modified>
</cp:coreProperties>
</file>