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68" documentId="11_AD4D066CA252ABDACC1048660111EA9472EEDF53" xr6:coauthVersionLast="47" xr6:coauthVersionMax="47" xr10:uidLastSave="{F9939881-A36A-41B1-9F75-11E1D7C2EA95}"/>
  <bookViews>
    <workbookView xWindow="-110" yWindow="-110" windowWidth="38620" windowHeight="21100" xr2:uid="{00000000-000D-0000-FFFF-FFFF00000000}"/>
  </bookViews>
  <sheets>
    <sheet name="Sheet2" sheetId="3" r:id="rId1"/>
    <sheet name="Sheet1" sheetId="1" r:id="rId2"/>
  </sheets>
  <calcPr calcId="191029"/>
  <pivotCaches>
    <pivotCache cacheId="7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1" l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2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</calcChain>
</file>

<file path=xl/sharedStrings.xml><?xml version="1.0" encoding="utf-8"?>
<sst xmlns="http://schemas.openxmlformats.org/spreadsheetml/2006/main" count="72" uniqueCount="22">
  <si>
    <t>日付</t>
  </si>
  <si>
    <t>商品名</t>
  </si>
  <si>
    <t>数量</t>
  </si>
  <si>
    <t>単価</t>
  </si>
  <si>
    <t>売上</t>
  </si>
  <si>
    <t>CPUクーラー</t>
  </si>
  <si>
    <t>ゲーミングマウス</t>
  </si>
  <si>
    <t>デスクトップPC</t>
  </si>
  <si>
    <t>USBハブ</t>
  </si>
  <si>
    <t>Webカメラ</t>
  </si>
  <si>
    <t>液晶モニター</t>
  </si>
  <si>
    <t>メカニカルキーボード</t>
  </si>
  <si>
    <t>外付けSSD</t>
  </si>
  <si>
    <t>グラフィックボード</t>
  </si>
  <si>
    <t>ノートパソコン</t>
  </si>
  <si>
    <t>行ラベル</t>
  </si>
  <si>
    <t>総計</t>
  </si>
  <si>
    <t>合計 / 数量</t>
  </si>
  <si>
    <t>合計 / 売上</t>
  </si>
  <si>
    <t>原価合計</t>
    <rPh sb="2" eb="4">
      <t>ゴウケイ</t>
    </rPh>
    <phoneticPr fontId="2"/>
  </si>
  <si>
    <t>原価</t>
    <phoneticPr fontId="2"/>
  </si>
  <si>
    <t>合計 / 粗利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</si>
</sst>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/>
    <xf numFmtId="14" fontId="0" fillId="0" borderId="0" xfId="0" applyNumberFormat="1"/>
    <xf numFmtId="38" fontId="0" fillId="0" borderId="0" xfId="1" applyFont="1" applyAlignment="1"/>
    <xf numFmtId="0" fontId="0" fillId="0" borderId="0" xfId="0" pivotButton="1"/>
    <xf numFmtId="0" fontId="0" fillId="0" borderId="0" xfId="0" applyAlignment="1">
      <alignment horizontal="left"/>
    </xf>
    <xf numFmtId="38" fontId="0" fillId="0" borderId="0" xfId="0" applyNumberFormat="1"/>
  </cellXfs>
  <cellStyles count="2">
    <cellStyle name="桁区切り" xfId="1" builtinId="6"/>
    <cellStyle name="標準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6" formatCode="#,##0;[Red]\-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aori Omori" refreshedDate="45746.532885532404" createdVersion="8" refreshedVersion="8" minRefreshableVersion="3" recordCount="50" xr:uid="{7717DCE0-9866-47B3-BB21-36AA25610BCD}">
  <cacheSource type="worksheet">
    <worksheetSource name="テーブル1"/>
  </cacheSource>
  <cacheFields count="8">
    <cacheField name="日付" numFmtId="14">
      <sharedItems containsSemiMixedTypes="0" containsNonDate="0" containsDate="1" containsString="0" minDate="2025-01-03T00:00:00" maxDate="2025-04-01T00:00:00"/>
    </cacheField>
    <cacheField name="商品名" numFmtId="0">
      <sharedItems count="10">
        <s v="CPUクーラー"/>
        <s v="ゲーミングマウス"/>
        <s v="デスクトップPC"/>
        <s v="USBハブ"/>
        <s v="Webカメラ"/>
        <s v="液晶モニター"/>
        <s v="メカニカルキーボード"/>
        <s v="外付けSSD"/>
        <s v="グラフィックボード"/>
        <s v="ノートパソコン"/>
      </sharedItems>
    </cacheField>
    <cacheField name="数量" numFmtId="38">
      <sharedItems containsSemiMixedTypes="0" containsString="0" containsNumber="1" containsInteger="1" minValue="1" maxValue="30"/>
    </cacheField>
    <cacheField name="単価" numFmtId="38">
      <sharedItems containsSemiMixedTypes="0" containsString="0" containsNumber="1" containsInteger="1" minValue="8413" maxValue="199433"/>
    </cacheField>
    <cacheField name="売上" numFmtId="38">
      <sharedItems containsSemiMixedTypes="0" containsString="0" containsNumber="1" containsInteger="1" minValue="132888" maxValue="5584124"/>
    </cacheField>
    <cacheField name="原価" numFmtId="38">
      <sharedItems containsSemiMixedTypes="0" containsString="0" containsNumber="1" minValue="5889.0999999999995" maxValue="139603.09999999998"/>
    </cacheField>
    <cacheField name="原価合計" numFmtId="38">
      <sharedItems containsSemiMixedTypes="0" containsString="0" containsNumber="1" minValue="93021.599999999991" maxValue="3908886.7999999993"/>
    </cacheField>
    <cacheField name="粗利" numFmtId="0" formula="売上-原価合計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">
  <r>
    <d v="2025-01-19T00:00:00"/>
    <x v="0"/>
    <n v="3"/>
    <n v="133431"/>
    <n v="400293"/>
    <n v="93401.7"/>
    <n v="280205.09999999998"/>
  </r>
  <r>
    <d v="2025-02-10T00:00:00"/>
    <x v="1"/>
    <n v="1"/>
    <n v="162552"/>
    <n v="162552"/>
    <n v="113786.4"/>
    <n v="113786.4"/>
  </r>
  <r>
    <d v="2025-01-12T00:00:00"/>
    <x v="2"/>
    <n v="19"/>
    <n v="41936"/>
    <n v="796784"/>
    <n v="29355.199999999997"/>
    <n v="557748.79999999993"/>
  </r>
  <r>
    <d v="2025-03-08T00:00:00"/>
    <x v="0"/>
    <n v="16"/>
    <n v="89589"/>
    <n v="1433424"/>
    <n v="62712.299999999996"/>
    <n v="1003396.7999999999"/>
  </r>
  <r>
    <d v="2025-01-19T00:00:00"/>
    <x v="0"/>
    <n v="19"/>
    <n v="10270"/>
    <n v="195130"/>
    <n v="7188.9999999999991"/>
    <n v="136590.99999999997"/>
  </r>
  <r>
    <d v="2025-03-05T00:00:00"/>
    <x v="3"/>
    <n v="25"/>
    <n v="103111"/>
    <n v="2577775"/>
    <n v="72177.7"/>
    <n v="1804442.5"/>
  </r>
  <r>
    <d v="2025-02-22T00:00:00"/>
    <x v="4"/>
    <n v="4"/>
    <n v="126457"/>
    <n v="505828"/>
    <n v="88519.9"/>
    <n v="354079.6"/>
  </r>
  <r>
    <d v="2025-02-02T00:00:00"/>
    <x v="5"/>
    <n v="26"/>
    <n v="55887"/>
    <n v="1453062"/>
    <n v="39120.899999999994"/>
    <n v="1017143.3999999999"/>
  </r>
  <r>
    <d v="2025-01-05T00:00:00"/>
    <x v="3"/>
    <n v="5"/>
    <n v="152358"/>
    <n v="761790"/>
    <n v="106650.59999999999"/>
    <n v="533253"/>
  </r>
  <r>
    <d v="2025-02-02T00:00:00"/>
    <x v="0"/>
    <n v="25"/>
    <n v="8413"/>
    <n v="210325"/>
    <n v="5889.0999999999995"/>
    <n v="147227.5"/>
  </r>
  <r>
    <d v="2025-01-23T00:00:00"/>
    <x v="1"/>
    <n v="29"/>
    <n v="42601"/>
    <n v="1235429"/>
    <n v="29820.699999999997"/>
    <n v="864800.29999999993"/>
  </r>
  <r>
    <d v="2025-03-18T00:00:00"/>
    <x v="4"/>
    <n v="4"/>
    <n v="174022"/>
    <n v="696088"/>
    <n v="121815.4"/>
    <n v="487261.6"/>
  </r>
  <r>
    <d v="2025-01-27T00:00:00"/>
    <x v="4"/>
    <n v="19"/>
    <n v="93105"/>
    <n v="1768995"/>
    <n v="65173.499999999993"/>
    <n v="1238296.4999999998"/>
  </r>
  <r>
    <d v="2025-01-22T00:00:00"/>
    <x v="6"/>
    <n v="10"/>
    <n v="153101"/>
    <n v="1531010"/>
    <n v="107170.7"/>
    <n v="1071707"/>
  </r>
  <r>
    <d v="2025-03-15T00:00:00"/>
    <x v="7"/>
    <n v="20"/>
    <n v="88046"/>
    <n v="1760920"/>
    <n v="61632.2"/>
    <n v="1232644"/>
  </r>
  <r>
    <d v="2025-03-07T00:00:00"/>
    <x v="7"/>
    <n v="5"/>
    <n v="36623"/>
    <n v="183115"/>
    <n v="25636.1"/>
    <n v="128180.5"/>
  </r>
  <r>
    <d v="2025-02-13T00:00:00"/>
    <x v="7"/>
    <n v="5"/>
    <n v="128596"/>
    <n v="642980"/>
    <n v="90017.2"/>
    <n v="450086"/>
  </r>
  <r>
    <d v="2025-02-06T00:00:00"/>
    <x v="2"/>
    <n v="7"/>
    <n v="123722"/>
    <n v="866054"/>
    <n v="86605.4"/>
    <n v="606237.79999999993"/>
  </r>
  <r>
    <d v="2025-01-05T00:00:00"/>
    <x v="8"/>
    <n v="22"/>
    <n v="76152"/>
    <n v="1675344"/>
    <n v="53306.399999999994"/>
    <n v="1172740.7999999998"/>
  </r>
  <r>
    <d v="2025-01-11T00:00:00"/>
    <x v="3"/>
    <n v="26"/>
    <n v="104873"/>
    <n v="2726698"/>
    <n v="73411.099999999991"/>
    <n v="1908688.5999999999"/>
  </r>
  <r>
    <d v="2025-02-03T00:00:00"/>
    <x v="4"/>
    <n v="15"/>
    <n v="99945"/>
    <n v="1499175"/>
    <n v="69961.5"/>
    <n v="1049422.5"/>
  </r>
  <r>
    <d v="2025-02-06T00:00:00"/>
    <x v="7"/>
    <n v="17"/>
    <n v="69904"/>
    <n v="1188368"/>
    <n v="48932.799999999996"/>
    <n v="831857.6"/>
  </r>
  <r>
    <d v="2025-02-28T00:00:00"/>
    <x v="8"/>
    <n v="12"/>
    <n v="11074"/>
    <n v="132888"/>
    <n v="7751.7999999999993"/>
    <n v="93021.599999999991"/>
  </r>
  <r>
    <d v="2025-02-17T00:00:00"/>
    <x v="2"/>
    <n v="21"/>
    <n v="59321"/>
    <n v="1245741"/>
    <n v="41524.699999999997"/>
    <n v="872018.7"/>
  </r>
  <r>
    <d v="2025-03-09T00:00:00"/>
    <x v="8"/>
    <n v="28"/>
    <n v="135101"/>
    <n v="3782828"/>
    <n v="94570.7"/>
    <n v="2647979.6"/>
  </r>
  <r>
    <d v="2025-02-01T00:00:00"/>
    <x v="5"/>
    <n v="7"/>
    <n v="123253"/>
    <n v="862771"/>
    <n v="86277.099999999991"/>
    <n v="603939.69999999995"/>
  </r>
  <r>
    <d v="2025-03-03T00:00:00"/>
    <x v="8"/>
    <n v="2"/>
    <n v="164215"/>
    <n v="328430"/>
    <n v="114950.49999999999"/>
    <n v="229900.99999999997"/>
  </r>
  <r>
    <d v="2025-02-13T00:00:00"/>
    <x v="7"/>
    <n v="11"/>
    <n v="175431"/>
    <n v="1929741"/>
    <n v="122801.7"/>
    <n v="1350818.7"/>
  </r>
  <r>
    <d v="2025-01-18T00:00:00"/>
    <x v="7"/>
    <n v="30"/>
    <n v="99304"/>
    <n v="2979120"/>
    <n v="69512.799999999988"/>
    <n v="2085383.9999999995"/>
  </r>
  <r>
    <d v="2025-01-26T00:00:00"/>
    <x v="1"/>
    <n v="19"/>
    <n v="168730"/>
    <n v="3205870"/>
    <n v="118110.99999999999"/>
    <n v="2244108.9999999995"/>
  </r>
  <r>
    <d v="2025-03-31T00:00:00"/>
    <x v="0"/>
    <n v="26"/>
    <n v="38478"/>
    <n v="1000428"/>
    <n v="26934.6"/>
    <n v="700299.6"/>
  </r>
  <r>
    <d v="2025-03-04T00:00:00"/>
    <x v="3"/>
    <n v="28"/>
    <n v="69526"/>
    <n v="1946728"/>
    <n v="48668.2"/>
    <n v="1362709.5999999999"/>
  </r>
  <r>
    <d v="2025-03-13T00:00:00"/>
    <x v="0"/>
    <n v="10"/>
    <n v="21561"/>
    <n v="215610"/>
    <n v="15092.699999999999"/>
    <n v="150927"/>
  </r>
  <r>
    <d v="2025-01-28T00:00:00"/>
    <x v="6"/>
    <n v="25"/>
    <n v="140312"/>
    <n v="3507800"/>
    <n v="98218.4"/>
    <n v="2455460"/>
  </r>
  <r>
    <d v="2025-02-28T00:00:00"/>
    <x v="6"/>
    <n v="12"/>
    <n v="152601"/>
    <n v="1831212"/>
    <n v="106820.7"/>
    <n v="1281848.3999999999"/>
  </r>
  <r>
    <d v="2025-01-20T00:00:00"/>
    <x v="7"/>
    <n v="10"/>
    <n v="144256"/>
    <n v="1442560"/>
    <n v="100979.2"/>
    <n v="1009792"/>
  </r>
  <r>
    <d v="2025-03-01T00:00:00"/>
    <x v="9"/>
    <n v="29"/>
    <n v="171945"/>
    <n v="4986405"/>
    <n v="120361.49999999999"/>
    <n v="3490483.4999999995"/>
  </r>
  <r>
    <d v="2025-01-10T00:00:00"/>
    <x v="0"/>
    <n v="1"/>
    <n v="164796"/>
    <n v="164796"/>
    <n v="115357.2"/>
    <n v="115357.2"/>
  </r>
  <r>
    <d v="2025-03-22T00:00:00"/>
    <x v="7"/>
    <n v="2"/>
    <n v="134201"/>
    <n v="268402"/>
    <n v="93940.7"/>
    <n v="187881.4"/>
  </r>
  <r>
    <d v="2025-02-03T00:00:00"/>
    <x v="3"/>
    <n v="28"/>
    <n v="199433"/>
    <n v="5584124"/>
    <n v="139603.09999999998"/>
    <n v="3908886.7999999993"/>
  </r>
  <r>
    <d v="2025-02-13T00:00:00"/>
    <x v="1"/>
    <n v="9"/>
    <n v="86042"/>
    <n v="774378"/>
    <n v="60229.399999999994"/>
    <n v="542064.6"/>
  </r>
  <r>
    <d v="2025-03-03T00:00:00"/>
    <x v="0"/>
    <n v="8"/>
    <n v="35375"/>
    <n v="283000"/>
    <n v="24762.5"/>
    <n v="198100"/>
  </r>
  <r>
    <d v="2025-01-03T00:00:00"/>
    <x v="7"/>
    <n v="18"/>
    <n v="59988"/>
    <n v="1079784"/>
    <n v="41991.6"/>
    <n v="755848.79999999993"/>
  </r>
  <r>
    <d v="2025-03-20T00:00:00"/>
    <x v="8"/>
    <n v="20"/>
    <n v="84690"/>
    <n v="1693800"/>
    <n v="59282.999999999993"/>
    <n v="1185659.9999999998"/>
  </r>
  <r>
    <d v="2025-03-20T00:00:00"/>
    <x v="5"/>
    <n v="18"/>
    <n v="143493"/>
    <n v="2582874"/>
    <n v="100445.09999999999"/>
    <n v="1808011.7999999998"/>
  </r>
  <r>
    <d v="2025-01-10T00:00:00"/>
    <x v="0"/>
    <n v="16"/>
    <n v="192243"/>
    <n v="3075888"/>
    <n v="134570.1"/>
    <n v="2153121.6"/>
  </r>
  <r>
    <d v="2025-01-17T00:00:00"/>
    <x v="5"/>
    <n v="29"/>
    <n v="48486"/>
    <n v="1406094"/>
    <n v="33940.199999999997"/>
    <n v="984265.79999999993"/>
  </r>
  <r>
    <d v="2025-02-18T00:00:00"/>
    <x v="2"/>
    <n v="25"/>
    <n v="147051"/>
    <n v="3676275"/>
    <n v="102935.7"/>
    <n v="2573392.5"/>
  </r>
  <r>
    <d v="2025-01-08T00:00:00"/>
    <x v="1"/>
    <n v="10"/>
    <n v="171025"/>
    <n v="1710250"/>
    <n v="119717.49999999999"/>
    <n v="1197174.9999999998"/>
  </r>
  <r>
    <d v="2025-03-24T00:00:00"/>
    <x v="2"/>
    <n v="1"/>
    <n v="187086"/>
    <n v="187086"/>
    <n v="130960.2"/>
    <n v="130960.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A4AC213-B709-4784-893D-8C5E46DEDB9E}" name="ピボットテーブル3" cacheId="7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D14" firstHeaderRow="0" firstDataRow="1" firstDataCol="1"/>
  <pivotFields count="8">
    <pivotField numFmtId="14" showAll="0"/>
    <pivotField axis="axisRow" showAll="0">
      <items count="11">
        <item x="0"/>
        <item x="3"/>
        <item x="4"/>
        <item x="8"/>
        <item x="1"/>
        <item x="2"/>
        <item x="9"/>
        <item x="6"/>
        <item x="5"/>
        <item x="7"/>
        <item t="default"/>
      </items>
    </pivotField>
    <pivotField dataField="1" numFmtId="38" showAll="0"/>
    <pivotField numFmtId="38" showAll="0"/>
    <pivotField dataField="1" numFmtId="38" showAll="0"/>
    <pivotField numFmtId="38" showAll="0"/>
    <pivotField numFmtId="38" showAll="0"/>
    <pivotField dataField="1" dragToRow="0" dragToCol="0" dragToPage="0" showAll="0" defaultSubtotal="0"/>
  </pivotFields>
  <rowFields count="1">
    <field x="1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合計 / 数量" fld="2" baseField="0" baseItem="0" numFmtId="38"/>
    <dataField name="合計 / 売上" fld="4" baseField="0" baseItem="0" numFmtId="38"/>
    <dataField name="合計 / 粗利" fld="7" baseField="0" baseItem="0" numFmtId="38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03C8DA7-41A5-4820-8EFD-D8C55D1460F5}" name="テーブル1" displayName="テーブル1" ref="A1:G51" totalsRowShown="0" headerRowDxfId="7" dataDxfId="6" headerRowCellStyle="桁区切り" dataCellStyle="桁区切り">
  <autoFilter ref="A1:G51" xr:uid="{403C8DA7-41A5-4820-8EFD-D8C55D1460F5}"/>
  <tableColumns count="7">
    <tableColumn id="1" xr3:uid="{548E8E3D-FD8C-4DC4-A048-E0EEE8D2D4CD}" name="日付" dataDxfId="5"/>
    <tableColumn id="2" xr3:uid="{697BD5C1-D377-41AC-9352-8A4F7307F8D6}" name="商品名"/>
    <tableColumn id="3" xr3:uid="{5297763F-C8D7-4D59-9FB8-7566947DA881}" name="数量" dataDxfId="4" dataCellStyle="桁区切り"/>
    <tableColumn id="4" xr3:uid="{C0E8E9D8-C7E8-421A-BBFA-4B88F6DBD7E7}" name="単価" dataDxfId="3" dataCellStyle="桁区切り"/>
    <tableColumn id="5" xr3:uid="{299C4766-24EC-42C7-9680-EDFC62CEC836}" name="売上" dataDxfId="2" dataCellStyle="桁区切り">
      <calculatedColumnFormula>C2*D2</calculatedColumnFormula>
    </tableColumn>
    <tableColumn id="6" xr3:uid="{B6FD0B35-D9A8-463A-AAAA-FF5C24E09314}" name="原価" dataDxfId="1" dataCellStyle="桁区切り">
      <calculatedColumnFormula>D2*0.7</calculatedColumnFormula>
    </tableColumn>
    <tableColumn id="7" xr3:uid="{4B11B26D-2700-4C00-BCE3-37EE0238D9C1}" name="原価合計" dataDxfId="0" dataCellStyle="桁区切り">
      <calculatedColumnFormula>テーブル1[[#This Row],[原価]]*テーブル1[[#This Row],[数量]]</calculatedColumnFormula>
    </tableColumn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A3B01-D9AB-4A1C-B2A6-67FE33A4C1E1}">
  <dimension ref="A3:D14"/>
  <sheetViews>
    <sheetView tabSelected="1" workbookViewId="0">
      <selection activeCell="A3" sqref="A3"/>
    </sheetView>
  </sheetViews>
  <sheetFormatPr defaultRowHeight="18"/>
  <cols>
    <col min="1" max="1" width="20.25" bestFit="1" customWidth="1"/>
    <col min="2" max="2" width="10.6640625" bestFit="1" customWidth="1"/>
    <col min="3" max="4" width="11.08203125" bestFit="1" customWidth="1"/>
  </cols>
  <sheetData>
    <row r="3" spans="1:4">
      <c r="A3" s="3" t="s">
        <v>15</v>
      </c>
      <c r="B3" t="s">
        <v>17</v>
      </c>
      <c r="C3" t="s">
        <v>18</v>
      </c>
      <c r="D3" t="s">
        <v>21</v>
      </c>
    </row>
    <row r="4" spans="1:4">
      <c r="A4" s="4" t="s">
        <v>5</v>
      </c>
      <c r="B4" s="5">
        <v>124</v>
      </c>
      <c r="C4" s="5">
        <v>6978894</v>
      </c>
      <c r="D4" s="5">
        <v>2093668.1999999993</v>
      </c>
    </row>
    <row r="5" spans="1:4">
      <c r="A5" s="4" t="s">
        <v>8</v>
      </c>
      <c r="B5" s="5">
        <v>112</v>
      </c>
      <c r="C5" s="5">
        <v>13597115</v>
      </c>
      <c r="D5" s="5">
        <v>4079134.5000000019</v>
      </c>
    </row>
    <row r="6" spans="1:4">
      <c r="A6" s="4" t="s">
        <v>9</v>
      </c>
      <c r="B6" s="5">
        <v>42</v>
      </c>
      <c r="C6" s="5">
        <v>4470086</v>
      </c>
      <c r="D6" s="5">
        <v>1341025.8000000003</v>
      </c>
    </row>
    <row r="7" spans="1:4">
      <c r="A7" s="4" t="s">
        <v>13</v>
      </c>
      <c r="B7" s="5">
        <v>84</v>
      </c>
      <c r="C7" s="5">
        <v>7613290</v>
      </c>
      <c r="D7" s="5">
        <v>2283987</v>
      </c>
    </row>
    <row r="8" spans="1:4">
      <c r="A8" s="4" t="s">
        <v>6</v>
      </c>
      <c r="B8" s="5">
        <v>68</v>
      </c>
      <c r="C8" s="5">
        <v>7088479</v>
      </c>
      <c r="D8" s="5">
        <v>2126543.7000000011</v>
      </c>
    </row>
    <row r="9" spans="1:4">
      <c r="A9" s="4" t="s">
        <v>7</v>
      </c>
      <c r="B9" s="5">
        <v>73</v>
      </c>
      <c r="C9" s="5">
        <v>6771940</v>
      </c>
      <c r="D9" s="5">
        <v>2031582</v>
      </c>
    </row>
    <row r="10" spans="1:4">
      <c r="A10" s="4" t="s">
        <v>14</v>
      </c>
      <c r="B10" s="5">
        <v>29</v>
      </c>
      <c r="C10" s="5">
        <v>4986405</v>
      </c>
      <c r="D10" s="5">
        <v>1495921.5000000005</v>
      </c>
    </row>
    <row r="11" spans="1:4">
      <c r="A11" s="4" t="s">
        <v>11</v>
      </c>
      <c r="B11" s="5">
        <v>47</v>
      </c>
      <c r="C11" s="5">
        <v>6870022</v>
      </c>
      <c r="D11" s="5">
        <v>2061006.5999999996</v>
      </c>
    </row>
    <row r="12" spans="1:4">
      <c r="A12" s="4" t="s">
        <v>10</v>
      </c>
      <c r="B12" s="5">
        <v>80</v>
      </c>
      <c r="C12" s="5">
        <v>6304801</v>
      </c>
      <c r="D12" s="5">
        <v>1891440.3000000007</v>
      </c>
    </row>
    <row r="13" spans="1:4">
      <c r="A13" s="4" t="s">
        <v>12</v>
      </c>
      <c r="B13" s="5">
        <v>118</v>
      </c>
      <c r="C13" s="5">
        <v>11474990</v>
      </c>
      <c r="D13" s="5">
        <v>3442497.0000000009</v>
      </c>
    </row>
    <row r="14" spans="1:4">
      <c r="A14" s="4" t="s">
        <v>16</v>
      </c>
      <c r="B14" s="5">
        <v>777</v>
      </c>
      <c r="C14" s="5">
        <v>76156022</v>
      </c>
      <c r="D14" s="5">
        <v>22846806.600000001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1"/>
  <sheetViews>
    <sheetView workbookViewId="0">
      <selection activeCell="F1" sqref="F1"/>
    </sheetView>
  </sheetViews>
  <sheetFormatPr defaultRowHeight="18"/>
  <cols>
    <col min="1" max="1" width="13.33203125" customWidth="1"/>
    <col min="2" max="2" width="21.33203125" bestFit="1" customWidth="1"/>
    <col min="3" max="3" width="9.08203125" style="2" bestFit="1" customWidth="1"/>
    <col min="4" max="5" width="11.33203125" style="2" customWidth="1"/>
    <col min="6" max="6" width="15.25" style="2" bestFit="1" customWidth="1"/>
    <col min="7" max="7" width="15.08203125" customWidth="1"/>
  </cols>
  <sheetData>
    <row r="1" spans="1:7">
      <c r="A1" t="s">
        <v>0</v>
      </c>
      <c r="B1" t="s">
        <v>1</v>
      </c>
      <c r="C1" s="2" t="s">
        <v>2</v>
      </c>
      <c r="D1" s="2" t="s">
        <v>3</v>
      </c>
      <c r="E1" s="2" t="s">
        <v>4</v>
      </c>
      <c r="F1" s="2" t="s">
        <v>20</v>
      </c>
      <c r="G1" s="2" t="s">
        <v>19</v>
      </c>
    </row>
    <row r="2" spans="1:7">
      <c r="A2" s="1">
        <v>45676</v>
      </c>
      <c r="B2" t="s">
        <v>5</v>
      </c>
      <c r="C2" s="2">
        <v>3</v>
      </c>
      <c r="D2" s="2">
        <v>133431</v>
      </c>
      <c r="E2" s="2">
        <f t="shared" ref="E2:E33" si="0">C2*D2</f>
        <v>400293</v>
      </c>
      <c r="F2" s="2">
        <f>D2*0.7</f>
        <v>93401.7</v>
      </c>
      <c r="G2" s="2">
        <f>テーブル1[[#This Row],[原価]]*テーブル1[[#This Row],[数量]]</f>
        <v>280205.09999999998</v>
      </c>
    </row>
    <row r="3" spans="1:7">
      <c r="A3" s="1">
        <v>45698</v>
      </c>
      <c r="B3" t="s">
        <v>6</v>
      </c>
      <c r="C3" s="2">
        <v>1</v>
      </c>
      <c r="D3" s="2">
        <v>162552</v>
      </c>
      <c r="E3" s="2">
        <f t="shared" si="0"/>
        <v>162552</v>
      </c>
      <c r="F3" s="2">
        <f t="shared" ref="F3:F51" si="1">D3*0.7</f>
        <v>113786.4</v>
      </c>
      <c r="G3" s="2">
        <f>テーブル1[[#This Row],[原価]]*テーブル1[[#This Row],[数量]]</f>
        <v>113786.4</v>
      </c>
    </row>
    <row r="4" spans="1:7">
      <c r="A4" s="1">
        <v>45669</v>
      </c>
      <c r="B4" t="s">
        <v>7</v>
      </c>
      <c r="C4" s="2">
        <v>19</v>
      </c>
      <c r="D4" s="2">
        <v>41936</v>
      </c>
      <c r="E4" s="2">
        <f t="shared" si="0"/>
        <v>796784</v>
      </c>
      <c r="F4" s="2">
        <f t="shared" si="1"/>
        <v>29355.199999999997</v>
      </c>
      <c r="G4" s="2">
        <f>テーブル1[[#This Row],[原価]]*テーブル1[[#This Row],[数量]]</f>
        <v>557748.79999999993</v>
      </c>
    </row>
    <row r="5" spans="1:7">
      <c r="A5" s="1">
        <v>45724</v>
      </c>
      <c r="B5" t="s">
        <v>5</v>
      </c>
      <c r="C5" s="2">
        <v>16</v>
      </c>
      <c r="D5" s="2">
        <v>89589</v>
      </c>
      <c r="E5" s="2">
        <f t="shared" si="0"/>
        <v>1433424</v>
      </c>
      <c r="F5" s="2">
        <f t="shared" si="1"/>
        <v>62712.299999999996</v>
      </c>
      <c r="G5" s="2">
        <f>テーブル1[[#This Row],[原価]]*テーブル1[[#This Row],[数量]]</f>
        <v>1003396.7999999999</v>
      </c>
    </row>
    <row r="6" spans="1:7">
      <c r="A6" s="1">
        <v>45676</v>
      </c>
      <c r="B6" t="s">
        <v>5</v>
      </c>
      <c r="C6" s="2">
        <v>19</v>
      </c>
      <c r="D6" s="2">
        <v>10270</v>
      </c>
      <c r="E6" s="2">
        <f t="shared" si="0"/>
        <v>195130</v>
      </c>
      <c r="F6" s="2">
        <f t="shared" si="1"/>
        <v>7188.9999999999991</v>
      </c>
      <c r="G6" s="2">
        <f>テーブル1[[#This Row],[原価]]*テーブル1[[#This Row],[数量]]</f>
        <v>136590.99999999997</v>
      </c>
    </row>
    <row r="7" spans="1:7">
      <c r="A7" s="1">
        <v>45721</v>
      </c>
      <c r="B7" t="s">
        <v>8</v>
      </c>
      <c r="C7" s="2">
        <v>25</v>
      </c>
      <c r="D7" s="2">
        <v>103111</v>
      </c>
      <c r="E7" s="2">
        <f t="shared" si="0"/>
        <v>2577775</v>
      </c>
      <c r="F7" s="2">
        <f t="shared" si="1"/>
        <v>72177.7</v>
      </c>
      <c r="G7" s="2">
        <f>テーブル1[[#This Row],[原価]]*テーブル1[[#This Row],[数量]]</f>
        <v>1804442.5</v>
      </c>
    </row>
    <row r="8" spans="1:7">
      <c r="A8" s="1">
        <v>45710</v>
      </c>
      <c r="B8" t="s">
        <v>9</v>
      </c>
      <c r="C8" s="2">
        <v>4</v>
      </c>
      <c r="D8" s="2">
        <v>126457</v>
      </c>
      <c r="E8" s="2">
        <f t="shared" si="0"/>
        <v>505828</v>
      </c>
      <c r="F8" s="2">
        <f t="shared" si="1"/>
        <v>88519.9</v>
      </c>
      <c r="G8" s="2">
        <f>テーブル1[[#This Row],[原価]]*テーブル1[[#This Row],[数量]]</f>
        <v>354079.6</v>
      </c>
    </row>
    <row r="9" spans="1:7">
      <c r="A9" s="1">
        <v>45690</v>
      </c>
      <c r="B9" t="s">
        <v>10</v>
      </c>
      <c r="C9" s="2">
        <v>26</v>
      </c>
      <c r="D9" s="2">
        <v>55887</v>
      </c>
      <c r="E9" s="2">
        <f t="shared" si="0"/>
        <v>1453062</v>
      </c>
      <c r="F9" s="2">
        <f t="shared" si="1"/>
        <v>39120.899999999994</v>
      </c>
      <c r="G9" s="2">
        <f>テーブル1[[#This Row],[原価]]*テーブル1[[#This Row],[数量]]</f>
        <v>1017143.3999999999</v>
      </c>
    </row>
    <row r="10" spans="1:7">
      <c r="A10" s="1">
        <v>45662</v>
      </c>
      <c r="B10" t="s">
        <v>8</v>
      </c>
      <c r="C10" s="2">
        <v>5</v>
      </c>
      <c r="D10" s="2">
        <v>152358</v>
      </c>
      <c r="E10" s="2">
        <f t="shared" si="0"/>
        <v>761790</v>
      </c>
      <c r="F10" s="2">
        <f t="shared" si="1"/>
        <v>106650.59999999999</v>
      </c>
      <c r="G10" s="2">
        <f>テーブル1[[#This Row],[原価]]*テーブル1[[#This Row],[数量]]</f>
        <v>533253</v>
      </c>
    </row>
    <row r="11" spans="1:7">
      <c r="A11" s="1">
        <v>45690</v>
      </c>
      <c r="B11" t="s">
        <v>5</v>
      </c>
      <c r="C11" s="2">
        <v>25</v>
      </c>
      <c r="D11" s="2">
        <v>8413</v>
      </c>
      <c r="E11" s="2">
        <f t="shared" si="0"/>
        <v>210325</v>
      </c>
      <c r="F11" s="2">
        <f t="shared" si="1"/>
        <v>5889.0999999999995</v>
      </c>
      <c r="G11" s="2">
        <f>テーブル1[[#This Row],[原価]]*テーブル1[[#This Row],[数量]]</f>
        <v>147227.5</v>
      </c>
    </row>
    <row r="12" spans="1:7">
      <c r="A12" s="1">
        <v>45680</v>
      </c>
      <c r="B12" t="s">
        <v>6</v>
      </c>
      <c r="C12" s="2">
        <v>29</v>
      </c>
      <c r="D12" s="2">
        <v>42601</v>
      </c>
      <c r="E12" s="2">
        <f t="shared" si="0"/>
        <v>1235429</v>
      </c>
      <c r="F12" s="2">
        <f t="shared" si="1"/>
        <v>29820.699999999997</v>
      </c>
      <c r="G12" s="2">
        <f>テーブル1[[#This Row],[原価]]*テーブル1[[#This Row],[数量]]</f>
        <v>864800.29999999993</v>
      </c>
    </row>
    <row r="13" spans="1:7">
      <c r="A13" s="1">
        <v>45734</v>
      </c>
      <c r="B13" t="s">
        <v>9</v>
      </c>
      <c r="C13" s="2">
        <v>4</v>
      </c>
      <c r="D13" s="2">
        <v>174022</v>
      </c>
      <c r="E13" s="2">
        <f t="shared" si="0"/>
        <v>696088</v>
      </c>
      <c r="F13" s="2">
        <f t="shared" si="1"/>
        <v>121815.4</v>
      </c>
      <c r="G13" s="2">
        <f>テーブル1[[#This Row],[原価]]*テーブル1[[#This Row],[数量]]</f>
        <v>487261.6</v>
      </c>
    </row>
    <row r="14" spans="1:7">
      <c r="A14" s="1">
        <v>45684</v>
      </c>
      <c r="B14" t="s">
        <v>9</v>
      </c>
      <c r="C14" s="2">
        <v>19</v>
      </c>
      <c r="D14" s="2">
        <v>93105</v>
      </c>
      <c r="E14" s="2">
        <f t="shared" si="0"/>
        <v>1768995</v>
      </c>
      <c r="F14" s="2">
        <f t="shared" si="1"/>
        <v>65173.499999999993</v>
      </c>
      <c r="G14" s="2">
        <f>テーブル1[[#This Row],[原価]]*テーブル1[[#This Row],[数量]]</f>
        <v>1238296.4999999998</v>
      </c>
    </row>
    <row r="15" spans="1:7">
      <c r="A15" s="1">
        <v>45679</v>
      </c>
      <c r="B15" t="s">
        <v>11</v>
      </c>
      <c r="C15" s="2">
        <v>10</v>
      </c>
      <c r="D15" s="2">
        <v>153101</v>
      </c>
      <c r="E15" s="2">
        <f t="shared" si="0"/>
        <v>1531010</v>
      </c>
      <c r="F15" s="2">
        <f t="shared" si="1"/>
        <v>107170.7</v>
      </c>
      <c r="G15" s="2">
        <f>テーブル1[[#This Row],[原価]]*テーブル1[[#This Row],[数量]]</f>
        <v>1071707</v>
      </c>
    </row>
    <row r="16" spans="1:7">
      <c r="A16" s="1">
        <v>45731</v>
      </c>
      <c r="B16" t="s">
        <v>12</v>
      </c>
      <c r="C16" s="2">
        <v>20</v>
      </c>
      <c r="D16" s="2">
        <v>88046</v>
      </c>
      <c r="E16" s="2">
        <f t="shared" si="0"/>
        <v>1760920</v>
      </c>
      <c r="F16" s="2">
        <f t="shared" si="1"/>
        <v>61632.2</v>
      </c>
      <c r="G16" s="2">
        <f>テーブル1[[#This Row],[原価]]*テーブル1[[#This Row],[数量]]</f>
        <v>1232644</v>
      </c>
    </row>
    <row r="17" spans="1:7">
      <c r="A17" s="1">
        <v>45723</v>
      </c>
      <c r="B17" t="s">
        <v>12</v>
      </c>
      <c r="C17" s="2">
        <v>5</v>
      </c>
      <c r="D17" s="2">
        <v>36623</v>
      </c>
      <c r="E17" s="2">
        <f t="shared" si="0"/>
        <v>183115</v>
      </c>
      <c r="F17" s="2">
        <f t="shared" si="1"/>
        <v>25636.1</v>
      </c>
      <c r="G17" s="2">
        <f>テーブル1[[#This Row],[原価]]*テーブル1[[#This Row],[数量]]</f>
        <v>128180.5</v>
      </c>
    </row>
    <row r="18" spans="1:7">
      <c r="A18" s="1">
        <v>45701</v>
      </c>
      <c r="B18" t="s">
        <v>12</v>
      </c>
      <c r="C18" s="2">
        <v>5</v>
      </c>
      <c r="D18" s="2">
        <v>128596</v>
      </c>
      <c r="E18" s="2">
        <f t="shared" si="0"/>
        <v>642980</v>
      </c>
      <c r="F18" s="2">
        <f t="shared" si="1"/>
        <v>90017.2</v>
      </c>
      <c r="G18" s="2">
        <f>テーブル1[[#This Row],[原価]]*テーブル1[[#This Row],[数量]]</f>
        <v>450086</v>
      </c>
    </row>
    <row r="19" spans="1:7">
      <c r="A19" s="1">
        <v>45694</v>
      </c>
      <c r="B19" t="s">
        <v>7</v>
      </c>
      <c r="C19" s="2">
        <v>7</v>
      </c>
      <c r="D19" s="2">
        <v>123722</v>
      </c>
      <c r="E19" s="2">
        <f t="shared" si="0"/>
        <v>866054</v>
      </c>
      <c r="F19" s="2">
        <f t="shared" si="1"/>
        <v>86605.4</v>
      </c>
      <c r="G19" s="2">
        <f>テーブル1[[#This Row],[原価]]*テーブル1[[#This Row],[数量]]</f>
        <v>606237.79999999993</v>
      </c>
    </row>
    <row r="20" spans="1:7">
      <c r="A20" s="1">
        <v>45662</v>
      </c>
      <c r="B20" t="s">
        <v>13</v>
      </c>
      <c r="C20" s="2">
        <v>22</v>
      </c>
      <c r="D20" s="2">
        <v>76152</v>
      </c>
      <c r="E20" s="2">
        <f t="shared" si="0"/>
        <v>1675344</v>
      </c>
      <c r="F20" s="2">
        <f t="shared" si="1"/>
        <v>53306.399999999994</v>
      </c>
      <c r="G20" s="2">
        <f>テーブル1[[#This Row],[原価]]*テーブル1[[#This Row],[数量]]</f>
        <v>1172740.7999999998</v>
      </c>
    </row>
    <row r="21" spans="1:7">
      <c r="A21" s="1">
        <v>45668</v>
      </c>
      <c r="B21" t="s">
        <v>8</v>
      </c>
      <c r="C21" s="2">
        <v>26</v>
      </c>
      <c r="D21" s="2">
        <v>104873</v>
      </c>
      <c r="E21" s="2">
        <f t="shared" si="0"/>
        <v>2726698</v>
      </c>
      <c r="F21" s="2">
        <f t="shared" si="1"/>
        <v>73411.099999999991</v>
      </c>
      <c r="G21" s="2">
        <f>テーブル1[[#This Row],[原価]]*テーブル1[[#This Row],[数量]]</f>
        <v>1908688.5999999999</v>
      </c>
    </row>
    <row r="22" spans="1:7">
      <c r="A22" s="1">
        <v>45691</v>
      </c>
      <c r="B22" t="s">
        <v>9</v>
      </c>
      <c r="C22" s="2">
        <v>15</v>
      </c>
      <c r="D22" s="2">
        <v>99945</v>
      </c>
      <c r="E22" s="2">
        <f t="shared" si="0"/>
        <v>1499175</v>
      </c>
      <c r="F22" s="2">
        <f t="shared" si="1"/>
        <v>69961.5</v>
      </c>
      <c r="G22" s="2">
        <f>テーブル1[[#This Row],[原価]]*テーブル1[[#This Row],[数量]]</f>
        <v>1049422.5</v>
      </c>
    </row>
    <row r="23" spans="1:7">
      <c r="A23" s="1">
        <v>45694</v>
      </c>
      <c r="B23" t="s">
        <v>12</v>
      </c>
      <c r="C23" s="2">
        <v>17</v>
      </c>
      <c r="D23" s="2">
        <v>69904</v>
      </c>
      <c r="E23" s="2">
        <f t="shared" si="0"/>
        <v>1188368</v>
      </c>
      <c r="F23" s="2">
        <f t="shared" si="1"/>
        <v>48932.799999999996</v>
      </c>
      <c r="G23" s="2">
        <f>テーブル1[[#This Row],[原価]]*テーブル1[[#This Row],[数量]]</f>
        <v>831857.6</v>
      </c>
    </row>
    <row r="24" spans="1:7">
      <c r="A24" s="1">
        <v>45716</v>
      </c>
      <c r="B24" t="s">
        <v>13</v>
      </c>
      <c r="C24" s="2">
        <v>12</v>
      </c>
      <c r="D24" s="2">
        <v>11074</v>
      </c>
      <c r="E24" s="2">
        <f t="shared" si="0"/>
        <v>132888</v>
      </c>
      <c r="F24" s="2">
        <f t="shared" si="1"/>
        <v>7751.7999999999993</v>
      </c>
      <c r="G24" s="2">
        <f>テーブル1[[#This Row],[原価]]*テーブル1[[#This Row],[数量]]</f>
        <v>93021.599999999991</v>
      </c>
    </row>
    <row r="25" spans="1:7">
      <c r="A25" s="1">
        <v>45705</v>
      </c>
      <c r="B25" t="s">
        <v>7</v>
      </c>
      <c r="C25" s="2">
        <v>21</v>
      </c>
      <c r="D25" s="2">
        <v>59321</v>
      </c>
      <c r="E25" s="2">
        <f t="shared" si="0"/>
        <v>1245741</v>
      </c>
      <c r="F25" s="2">
        <f t="shared" si="1"/>
        <v>41524.699999999997</v>
      </c>
      <c r="G25" s="2">
        <f>テーブル1[[#This Row],[原価]]*テーブル1[[#This Row],[数量]]</f>
        <v>872018.7</v>
      </c>
    </row>
    <row r="26" spans="1:7">
      <c r="A26" s="1">
        <v>45725</v>
      </c>
      <c r="B26" t="s">
        <v>13</v>
      </c>
      <c r="C26" s="2">
        <v>28</v>
      </c>
      <c r="D26" s="2">
        <v>135101</v>
      </c>
      <c r="E26" s="2">
        <f t="shared" si="0"/>
        <v>3782828</v>
      </c>
      <c r="F26" s="2">
        <f t="shared" si="1"/>
        <v>94570.7</v>
      </c>
      <c r="G26" s="2">
        <f>テーブル1[[#This Row],[原価]]*テーブル1[[#This Row],[数量]]</f>
        <v>2647979.6</v>
      </c>
    </row>
    <row r="27" spans="1:7">
      <c r="A27" s="1">
        <v>45689</v>
      </c>
      <c r="B27" t="s">
        <v>10</v>
      </c>
      <c r="C27" s="2">
        <v>7</v>
      </c>
      <c r="D27" s="2">
        <v>123253</v>
      </c>
      <c r="E27" s="2">
        <f t="shared" si="0"/>
        <v>862771</v>
      </c>
      <c r="F27" s="2">
        <f t="shared" si="1"/>
        <v>86277.099999999991</v>
      </c>
      <c r="G27" s="2">
        <f>テーブル1[[#This Row],[原価]]*テーブル1[[#This Row],[数量]]</f>
        <v>603939.69999999995</v>
      </c>
    </row>
    <row r="28" spans="1:7">
      <c r="A28" s="1">
        <v>45719</v>
      </c>
      <c r="B28" t="s">
        <v>13</v>
      </c>
      <c r="C28" s="2">
        <v>2</v>
      </c>
      <c r="D28" s="2">
        <v>164215</v>
      </c>
      <c r="E28" s="2">
        <f t="shared" si="0"/>
        <v>328430</v>
      </c>
      <c r="F28" s="2">
        <f t="shared" si="1"/>
        <v>114950.49999999999</v>
      </c>
      <c r="G28" s="2">
        <f>テーブル1[[#This Row],[原価]]*テーブル1[[#This Row],[数量]]</f>
        <v>229900.99999999997</v>
      </c>
    </row>
    <row r="29" spans="1:7">
      <c r="A29" s="1">
        <v>45701</v>
      </c>
      <c r="B29" t="s">
        <v>12</v>
      </c>
      <c r="C29" s="2">
        <v>11</v>
      </c>
      <c r="D29" s="2">
        <v>175431</v>
      </c>
      <c r="E29" s="2">
        <f t="shared" si="0"/>
        <v>1929741</v>
      </c>
      <c r="F29" s="2">
        <f t="shared" si="1"/>
        <v>122801.7</v>
      </c>
      <c r="G29" s="2">
        <f>テーブル1[[#This Row],[原価]]*テーブル1[[#This Row],[数量]]</f>
        <v>1350818.7</v>
      </c>
    </row>
    <row r="30" spans="1:7">
      <c r="A30" s="1">
        <v>45675</v>
      </c>
      <c r="B30" t="s">
        <v>12</v>
      </c>
      <c r="C30" s="2">
        <v>30</v>
      </c>
      <c r="D30" s="2">
        <v>99304</v>
      </c>
      <c r="E30" s="2">
        <f t="shared" si="0"/>
        <v>2979120</v>
      </c>
      <c r="F30" s="2">
        <f t="shared" si="1"/>
        <v>69512.799999999988</v>
      </c>
      <c r="G30" s="2">
        <f>テーブル1[[#This Row],[原価]]*テーブル1[[#This Row],[数量]]</f>
        <v>2085383.9999999995</v>
      </c>
    </row>
    <row r="31" spans="1:7">
      <c r="A31" s="1">
        <v>45683</v>
      </c>
      <c r="B31" t="s">
        <v>6</v>
      </c>
      <c r="C31" s="2">
        <v>19</v>
      </c>
      <c r="D31" s="2">
        <v>168730</v>
      </c>
      <c r="E31" s="2">
        <f t="shared" si="0"/>
        <v>3205870</v>
      </c>
      <c r="F31" s="2">
        <f t="shared" si="1"/>
        <v>118110.99999999999</v>
      </c>
      <c r="G31" s="2">
        <f>テーブル1[[#This Row],[原価]]*テーブル1[[#This Row],[数量]]</f>
        <v>2244108.9999999995</v>
      </c>
    </row>
    <row r="32" spans="1:7">
      <c r="A32" s="1">
        <v>45747</v>
      </c>
      <c r="B32" t="s">
        <v>5</v>
      </c>
      <c r="C32" s="2">
        <v>26</v>
      </c>
      <c r="D32" s="2">
        <v>38478</v>
      </c>
      <c r="E32" s="2">
        <f t="shared" si="0"/>
        <v>1000428</v>
      </c>
      <c r="F32" s="2">
        <f t="shared" si="1"/>
        <v>26934.6</v>
      </c>
      <c r="G32" s="2">
        <f>テーブル1[[#This Row],[原価]]*テーブル1[[#This Row],[数量]]</f>
        <v>700299.6</v>
      </c>
    </row>
    <row r="33" spans="1:7">
      <c r="A33" s="1">
        <v>45720</v>
      </c>
      <c r="B33" t="s">
        <v>8</v>
      </c>
      <c r="C33" s="2">
        <v>28</v>
      </c>
      <c r="D33" s="2">
        <v>69526</v>
      </c>
      <c r="E33" s="2">
        <f t="shared" si="0"/>
        <v>1946728</v>
      </c>
      <c r="F33" s="2">
        <f t="shared" si="1"/>
        <v>48668.2</v>
      </c>
      <c r="G33" s="2">
        <f>テーブル1[[#This Row],[原価]]*テーブル1[[#This Row],[数量]]</f>
        <v>1362709.5999999999</v>
      </c>
    </row>
    <row r="34" spans="1:7">
      <c r="A34" s="1">
        <v>45729</v>
      </c>
      <c r="B34" t="s">
        <v>5</v>
      </c>
      <c r="C34" s="2">
        <v>10</v>
      </c>
      <c r="D34" s="2">
        <v>21561</v>
      </c>
      <c r="E34" s="2">
        <f t="shared" ref="E34:E51" si="2">C34*D34</f>
        <v>215610</v>
      </c>
      <c r="F34" s="2">
        <f t="shared" si="1"/>
        <v>15092.699999999999</v>
      </c>
      <c r="G34" s="2">
        <f>テーブル1[[#This Row],[原価]]*テーブル1[[#This Row],[数量]]</f>
        <v>150927</v>
      </c>
    </row>
    <row r="35" spans="1:7">
      <c r="A35" s="1">
        <v>45685</v>
      </c>
      <c r="B35" t="s">
        <v>11</v>
      </c>
      <c r="C35" s="2">
        <v>25</v>
      </c>
      <c r="D35" s="2">
        <v>140312</v>
      </c>
      <c r="E35" s="2">
        <f t="shared" si="2"/>
        <v>3507800</v>
      </c>
      <c r="F35" s="2">
        <f t="shared" si="1"/>
        <v>98218.4</v>
      </c>
      <c r="G35" s="2">
        <f>テーブル1[[#This Row],[原価]]*テーブル1[[#This Row],[数量]]</f>
        <v>2455460</v>
      </c>
    </row>
    <row r="36" spans="1:7">
      <c r="A36" s="1">
        <v>45716</v>
      </c>
      <c r="B36" t="s">
        <v>11</v>
      </c>
      <c r="C36" s="2">
        <v>12</v>
      </c>
      <c r="D36" s="2">
        <v>152601</v>
      </c>
      <c r="E36" s="2">
        <f t="shared" si="2"/>
        <v>1831212</v>
      </c>
      <c r="F36" s="2">
        <f t="shared" si="1"/>
        <v>106820.7</v>
      </c>
      <c r="G36" s="2">
        <f>テーブル1[[#This Row],[原価]]*テーブル1[[#This Row],[数量]]</f>
        <v>1281848.3999999999</v>
      </c>
    </row>
    <row r="37" spans="1:7">
      <c r="A37" s="1">
        <v>45677</v>
      </c>
      <c r="B37" t="s">
        <v>12</v>
      </c>
      <c r="C37" s="2">
        <v>10</v>
      </c>
      <c r="D37" s="2">
        <v>144256</v>
      </c>
      <c r="E37" s="2">
        <f t="shared" si="2"/>
        <v>1442560</v>
      </c>
      <c r="F37" s="2">
        <f t="shared" si="1"/>
        <v>100979.2</v>
      </c>
      <c r="G37" s="2">
        <f>テーブル1[[#This Row],[原価]]*テーブル1[[#This Row],[数量]]</f>
        <v>1009792</v>
      </c>
    </row>
    <row r="38" spans="1:7">
      <c r="A38" s="1">
        <v>45717</v>
      </c>
      <c r="B38" t="s">
        <v>14</v>
      </c>
      <c r="C38" s="2">
        <v>29</v>
      </c>
      <c r="D38" s="2">
        <v>171945</v>
      </c>
      <c r="E38" s="2">
        <f t="shared" si="2"/>
        <v>4986405</v>
      </c>
      <c r="F38" s="2">
        <f t="shared" si="1"/>
        <v>120361.49999999999</v>
      </c>
      <c r="G38" s="2">
        <f>テーブル1[[#This Row],[原価]]*テーブル1[[#This Row],[数量]]</f>
        <v>3490483.4999999995</v>
      </c>
    </row>
    <row r="39" spans="1:7">
      <c r="A39" s="1">
        <v>45667</v>
      </c>
      <c r="B39" t="s">
        <v>5</v>
      </c>
      <c r="C39" s="2">
        <v>1</v>
      </c>
      <c r="D39" s="2">
        <v>164796</v>
      </c>
      <c r="E39" s="2">
        <f t="shared" si="2"/>
        <v>164796</v>
      </c>
      <c r="F39" s="2">
        <f t="shared" si="1"/>
        <v>115357.2</v>
      </c>
      <c r="G39" s="2">
        <f>テーブル1[[#This Row],[原価]]*テーブル1[[#This Row],[数量]]</f>
        <v>115357.2</v>
      </c>
    </row>
    <row r="40" spans="1:7">
      <c r="A40" s="1">
        <v>45738</v>
      </c>
      <c r="B40" t="s">
        <v>12</v>
      </c>
      <c r="C40" s="2">
        <v>2</v>
      </c>
      <c r="D40" s="2">
        <v>134201</v>
      </c>
      <c r="E40" s="2">
        <f t="shared" si="2"/>
        <v>268402</v>
      </c>
      <c r="F40" s="2">
        <f t="shared" si="1"/>
        <v>93940.7</v>
      </c>
      <c r="G40" s="2">
        <f>テーブル1[[#This Row],[原価]]*テーブル1[[#This Row],[数量]]</f>
        <v>187881.4</v>
      </c>
    </row>
    <row r="41" spans="1:7">
      <c r="A41" s="1">
        <v>45691</v>
      </c>
      <c r="B41" t="s">
        <v>8</v>
      </c>
      <c r="C41" s="2">
        <v>28</v>
      </c>
      <c r="D41" s="2">
        <v>199433</v>
      </c>
      <c r="E41" s="2">
        <f t="shared" si="2"/>
        <v>5584124</v>
      </c>
      <c r="F41" s="2">
        <f t="shared" si="1"/>
        <v>139603.09999999998</v>
      </c>
      <c r="G41" s="2">
        <f>テーブル1[[#This Row],[原価]]*テーブル1[[#This Row],[数量]]</f>
        <v>3908886.7999999993</v>
      </c>
    </row>
    <row r="42" spans="1:7">
      <c r="A42" s="1">
        <v>45701</v>
      </c>
      <c r="B42" t="s">
        <v>6</v>
      </c>
      <c r="C42" s="2">
        <v>9</v>
      </c>
      <c r="D42" s="2">
        <v>86042</v>
      </c>
      <c r="E42" s="2">
        <f t="shared" si="2"/>
        <v>774378</v>
      </c>
      <c r="F42" s="2">
        <f t="shared" si="1"/>
        <v>60229.399999999994</v>
      </c>
      <c r="G42" s="2">
        <f>テーブル1[[#This Row],[原価]]*テーブル1[[#This Row],[数量]]</f>
        <v>542064.6</v>
      </c>
    </row>
    <row r="43" spans="1:7">
      <c r="A43" s="1">
        <v>45719</v>
      </c>
      <c r="B43" t="s">
        <v>5</v>
      </c>
      <c r="C43" s="2">
        <v>8</v>
      </c>
      <c r="D43" s="2">
        <v>35375</v>
      </c>
      <c r="E43" s="2">
        <f t="shared" si="2"/>
        <v>283000</v>
      </c>
      <c r="F43" s="2">
        <f t="shared" si="1"/>
        <v>24762.5</v>
      </c>
      <c r="G43" s="2">
        <f>テーブル1[[#This Row],[原価]]*テーブル1[[#This Row],[数量]]</f>
        <v>198100</v>
      </c>
    </row>
    <row r="44" spans="1:7">
      <c r="A44" s="1">
        <v>45660</v>
      </c>
      <c r="B44" t="s">
        <v>12</v>
      </c>
      <c r="C44" s="2">
        <v>18</v>
      </c>
      <c r="D44" s="2">
        <v>59988</v>
      </c>
      <c r="E44" s="2">
        <f t="shared" si="2"/>
        <v>1079784</v>
      </c>
      <c r="F44" s="2">
        <f t="shared" si="1"/>
        <v>41991.6</v>
      </c>
      <c r="G44" s="2">
        <f>テーブル1[[#This Row],[原価]]*テーブル1[[#This Row],[数量]]</f>
        <v>755848.79999999993</v>
      </c>
    </row>
    <row r="45" spans="1:7">
      <c r="A45" s="1">
        <v>45736</v>
      </c>
      <c r="B45" t="s">
        <v>13</v>
      </c>
      <c r="C45" s="2">
        <v>20</v>
      </c>
      <c r="D45" s="2">
        <v>84690</v>
      </c>
      <c r="E45" s="2">
        <f t="shared" si="2"/>
        <v>1693800</v>
      </c>
      <c r="F45" s="2">
        <f t="shared" si="1"/>
        <v>59282.999999999993</v>
      </c>
      <c r="G45" s="2">
        <f>テーブル1[[#This Row],[原価]]*テーブル1[[#This Row],[数量]]</f>
        <v>1185659.9999999998</v>
      </c>
    </row>
    <row r="46" spans="1:7">
      <c r="A46" s="1">
        <v>45736</v>
      </c>
      <c r="B46" t="s">
        <v>10</v>
      </c>
      <c r="C46" s="2">
        <v>18</v>
      </c>
      <c r="D46" s="2">
        <v>143493</v>
      </c>
      <c r="E46" s="2">
        <f t="shared" si="2"/>
        <v>2582874</v>
      </c>
      <c r="F46" s="2">
        <f t="shared" si="1"/>
        <v>100445.09999999999</v>
      </c>
      <c r="G46" s="2">
        <f>テーブル1[[#This Row],[原価]]*テーブル1[[#This Row],[数量]]</f>
        <v>1808011.7999999998</v>
      </c>
    </row>
    <row r="47" spans="1:7">
      <c r="A47" s="1">
        <v>45667</v>
      </c>
      <c r="B47" t="s">
        <v>5</v>
      </c>
      <c r="C47" s="2">
        <v>16</v>
      </c>
      <c r="D47" s="2">
        <v>192243</v>
      </c>
      <c r="E47" s="2">
        <f t="shared" si="2"/>
        <v>3075888</v>
      </c>
      <c r="F47" s="2">
        <f t="shared" si="1"/>
        <v>134570.1</v>
      </c>
      <c r="G47" s="2">
        <f>テーブル1[[#This Row],[原価]]*テーブル1[[#This Row],[数量]]</f>
        <v>2153121.6</v>
      </c>
    </row>
    <row r="48" spans="1:7">
      <c r="A48" s="1">
        <v>45674</v>
      </c>
      <c r="B48" t="s">
        <v>10</v>
      </c>
      <c r="C48" s="2">
        <v>29</v>
      </c>
      <c r="D48" s="2">
        <v>48486</v>
      </c>
      <c r="E48" s="2">
        <f t="shared" si="2"/>
        <v>1406094</v>
      </c>
      <c r="F48" s="2">
        <f t="shared" si="1"/>
        <v>33940.199999999997</v>
      </c>
      <c r="G48" s="2">
        <f>テーブル1[[#This Row],[原価]]*テーブル1[[#This Row],[数量]]</f>
        <v>984265.79999999993</v>
      </c>
    </row>
    <row r="49" spans="1:7">
      <c r="A49" s="1">
        <v>45706</v>
      </c>
      <c r="B49" t="s">
        <v>7</v>
      </c>
      <c r="C49" s="2">
        <v>25</v>
      </c>
      <c r="D49" s="2">
        <v>147051</v>
      </c>
      <c r="E49" s="2">
        <f t="shared" si="2"/>
        <v>3676275</v>
      </c>
      <c r="F49" s="2">
        <f t="shared" si="1"/>
        <v>102935.7</v>
      </c>
      <c r="G49" s="2">
        <f>テーブル1[[#This Row],[原価]]*テーブル1[[#This Row],[数量]]</f>
        <v>2573392.5</v>
      </c>
    </row>
    <row r="50" spans="1:7">
      <c r="A50" s="1">
        <v>45665</v>
      </c>
      <c r="B50" t="s">
        <v>6</v>
      </c>
      <c r="C50" s="2">
        <v>10</v>
      </c>
      <c r="D50" s="2">
        <v>171025</v>
      </c>
      <c r="E50" s="2">
        <f t="shared" si="2"/>
        <v>1710250</v>
      </c>
      <c r="F50" s="2">
        <f t="shared" si="1"/>
        <v>119717.49999999999</v>
      </c>
      <c r="G50" s="2">
        <f>テーブル1[[#This Row],[原価]]*テーブル1[[#This Row],[数量]]</f>
        <v>1197174.9999999998</v>
      </c>
    </row>
    <row r="51" spans="1:7">
      <c r="A51" s="1">
        <v>45740</v>
      </c>
      <c r="B51" t="s">
        <v>7</v>
      </c>
      <c r="C51" s="2">
        <v>1</v>
      </c>
      <c r="D51" s="2">
        <v>187086</v>
      </c>
      <c r="E51" s="2">
        <f t="shared" si="2"/>
        <v>187086</v>
      </c>
      <c r="F51" s="2">
        <f t="shared" si="1"/>
        <v>130960.2</v>
      </c>
      <c r="G51" s="2">
        <f>テーブル1[[#This Row],[原価]]*テーブル1[[#This Row],[数量]]</f>
        <v>130960.2</v>
      </c>
    </row>
  </sheetData>
  <phoneticPr fontId="2"/>
  <pageMargins left="0.7" right="0.7" top="0.75" bottom="0.75" header="0.3" footer="0.3"/>
  <pageSetup paperSize="9" orientation="portrait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2025-11-14T02:15:17Z</dcterms:modified>
</cp:coreProperties>
</file>